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Barbara.Zemaitis\Desktop\"/>
    </mc:Choice>
  </mc:AlternateContent>
  <xr:revisionPtr revIDLastSave="0" documentId="8_{C290304D-EDFD-47F2-B0EC-08C31D5C8722}" xr6:coauthVersionLast="47" xr6:coauthVersionMax="47" xr10:uidLastSave="{00000000-0000-0000-0000-000000000000}"/>
  <workbookProtection workbookAlgorithmName="SHA-512" workbookHashValue="7dSuVAgIpI3CCdgGo4ZiIRQDb9NhanxeliWDDIhD+YHFtiU0OXrh64vyDG6aSYeD/8zDEshI3rrknADAnBJzSw==" workbookSaltValue="tOQ3edwWF8iKmJHtyvg0Rg==" workbookSpinCount="100000" lockStructure="1"/>
  <bookViews>
    <workbookView xWindow="-28920" yWindow="-120" windowWidth="29040" windowHeight="15840" tabRatio="700" firstSheet="1" activeTab="1" xr2:uid="{00000000-000D-0000-FFFF-FFFF00000000}"/>
  </bookViews>
  <sheets>
    <sheet name="Instructions" sheetId="10" r:id="rId1"/>
    <sheet name="1-3. Contacts, Action Requested" sheetId="9" r:id="rId2"/>
    <sheet name="4. Worksheet - Personnel Space" sheetId="2" r:id="rId3"/>
    <sheet name="5. Worksheet - Common Space" sheetId="6" r:id="rId4"/>
    <sheet name="6. Summary of Space Needs" sheetId="7" r:id="rId5"/>
    <sheet name="7. Checklists" sheetId="13" r:id="rId6"/>
    <sheet name="8. Parking" sheetId="12" r:id="rId7"/>
    <sheet name="9. ADA" sheetId="17" r:id="rId8"/>
    <sheet name="10. Utilities" sheetId="18" r:id="rId9"/>
    <sheet name="11. Signatures" sheetId="15" r:id="rId10"/>
    <sheet name="Calculation Variables-Hide" sheetId="4" state="hidden" r:id="rId11"/>
    <sheet name="Lists-Hide" sheetId="19" state="hidden" r:id="rId12"/>
  </sheets>
  <definedNames>
    <definedName name="_CirculationEfficiency">'Calculation Variables-Hide'!$B$13</definedName>
    <definedName name="_OfficeTarget">'Calculation Variables-Hide'!$B$17</definedName>
    <definedName name="_PTSeatSharingRatio">'Calculation Variables-Hide'!$B$11</definedName>
    <definedName name="_RentableLoadFactor">'Calculation Variables-Hide'!$B$15</definedName>
    <definedName name="CIQWBGuid" hidden="1">"324f621f-092a-4318-a08f-3a1d842a399e"</definedName>
    <definedName name="_xlnm.Print_Area" localSheetId="8">'10. Utilities'!$A$1:$T$46</definedName>
    <definedName name="_xlnm.Print_Area" localSheetId="9">'11. Signatures'!$A$1:$AA$109</definedName>
    <definedName name="_xlnm.Print_Area" localSheetId="1">'1-3. Contacts, Action Requested'!$A$1:$AD$47</definedName>
    <definedName name="_xlnm.Print_Area" localSheetId="2">'4. Worksheet - Personnel Space'!$A$1:$L$159</definedName>
    <definedName name="_xlnm.Print_Area" localSheetId="3">'5. Worksheet - Common Space'!$A$1:$G$71</definedName>
    <definedName name="_xlnm.Print_Area" localSheetId="4">'6. Summary of Space Needs'!$A$1:$I$68</definedName>
    <definedName name="_xlnm.Print_Area" localSheetId="5">'7. Checklists'!$A$1:$X$65</definedName>
    <definedName name="_xlnm.Print_Area" localSheetId="6">'8. Parking'!$A$1:$O$31</definedName>
    <definedName name="_xlnm.Print_Area" localSheetId="7">'9. ADA'!$A$1:$L$37</definedName>
    <definedName name="_xlnm.Print_Area" localSheetId="0">Instructions!$A$1:$G$135</definedName>
    <definedName name="_xlnm.Print_Titles" localSheetId="9">'11. Signatures'!$1:$5</definedName>
    <definedName name="_xlnm.Print_Titles" localSheetId="5">'7. Checklists'!$1:$4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B16" i="7"/>
  <c r="J111" i="2"/>
  <c r="K111" i="2" s="1"/>
  <c r="I111" i="2"/>
  <c r="J97" i="2"/>
  <c r="K97" i="2" s="1"/>
  <c r="I97" i="2"/>
  <c r="J83" i="2"/>
  <c r="K83" i="2" s="1"/>
  <c r="I83" i="2"/>
  <c r="J69" i="2"/>
  <c r="K69" i="2" s="1"/>
  <c r="I69" i="2"/>
  <c r="J55" i="2"/>
  <c r="K55" i="2" s="1"/>
  <c r="I55" i="2"/>
  <c r="J41" i="2"/>
  <c r="K41" i="2"/>
  <c r="I41" i="2"/>
  <c r="J108" i="2"/>
  <c r="K108" i="2" s="1"/>
  <c r="I108" i="2"/>
  <c r="J94" i="2"/>
  <c r="K94" i="2"/>
  <c r="I94" i="2"/>
  <c r="J80" i="2"/>
  <c r="K80" i="2"/>
  <c r="I80" i="2"/>
  <c r="J66" i="2"/>
  <c r="K66" i="2"/>
  <c r="I66" i="2"/>
  <c r="J52" i="2"/>
  <c r="K52" i="2" s="1"/>
  <c r="I52" i="2"/>
  <c r="J38" i="2"/>
  <c r="K38" i="2" s="1"/>
  <c r="I38" i="2"/>
  <c r="E146" i="2"/>
  <c r="I146" i="2" s="1"/>
  <c r="G146" i="2"/>
  <c r="H146" i="2" s="1"/>
  <c r="E143" i="2"/>
  <c r="I143" i="2" s="1"/>
  <c r="G143" i="2"/>
  <c r="H143" i="2" s="1"/>
  <c r="E128" i="2"/>
  <c r="G128" i="2" s="1"/>
  <c r="F128" i="2"/>
  <c r="E125" i="2"/>
  <c r="G125" i="2" s="1"/>
  <c r="F125" i="2"/>
  <c r="I27" i="2"/>
  <c r="J27" i="2"/>
  <c r="H128" i="2" s="1"/>
  <c r="I128" i="2" s="1"/>
  <c r="K27" i="2"/>
  <c r="J24" i="2"/>
  <c r="K24" i="2"/>
  <c r="I24" i="2"/>
  <c r="H125" i="2"/>
  <c r="I125" i="2" s="1"/>
  <c r="I29" i="2"/>
  <c r="J29" i="2"/>
  <c r="H130" i="2" s="1"/>
  <c r="I130" i="2" s="1"/>
  <c r="K29" i="2"/>
  <c r="I43" i="2"/>
  <c r="J43" i="2"/>
  <c r="K43" i="2" s="1"/>
  <c r="I57" i="2"/>
  <c r="J57" i="2"/>
  <c r="K57" i="2" s="1"/>
  <c r="I71" i="2"/>
  <c r="J71" i="2"/>
  <c r="K71" i="2" s="1"/>
  <c r="I85" i="2"/>
  <c r="J85" i="2"/>
  <c r="K85" i="2"/>
  <c r="I99" i="2"/>
  <c r="J99" i="2"/>
  <c r="K99" i="2"/>
  <c r="E148" i="2"/>
  <c r="F148" i="2" s="1"/>
  <c r="G148" i="2"/>
  <c r="H148" i="2" s="1"/>
  <c r="I113" i="2"/>
  <c r="J113" i="2"/>
  <c r="K113" i="2" s="1"/>
  <c r="E130" i="2"/>
  <c r="G130" i="2" s="1"/>
  <c r="F130" i="2"/>
  <c r="F14" i="2"/>
  <c r="E153" i="2"/>
  <c r="E144" i="2"/>
  <c r="I144" i="2" s="1"/>
  <c r="E145" i="2"/>
  <c r="I145" i="2" s="1"/>
  <c r="E147" i="2"/>
  <c r="E149" i="2"/>
  <c r="E150" i="2"/>
  <c r="E151" i="2"/>
  <c r="I151" i="2" s="1"/>
  <c r="B17" i="7"/>
  <c r="L18" i="2"/>
  <c r="G151" i="2"/>
  <c r="H151" i="2"/>
  <c r="F151" i="2"/>
  <c r="G150" i="2"/>
  <c r="H150" i="2" s="1"/>
  <c r="F150" i="2"/>
  <c r="G149" i="2"/>
  <c r="H149" i="2" s="1"/>
  <c r="F149" i="2"/>
  <c r="G147" i="2"/>
  <c r="G156" i="2" s="1"/>
  <c r="G38" i="7" s="1"/>
  <c r="F147" i="2"/>
  <c r="H34" i="7" s="1"/>
  <c r="G145" i="2"/>
  <c r="H145" i="2" s="1"/>
  <c r="G144" i="2"/>
  <c r="H144" i="2" s="1"/>
  <c r="F144" i="2"/>
  <c r="G142" i="2"/>
  <c r="H142" i="2" s="1"/>
  <c r="E142" i="2"/>
  <c r="E155" i="2" s="1"/>
  <c r="G33" i="7" s="1"/>
  <c r="J116" i="2"/>
  <c r="K116" i="2" s="1"/>
  <c r="I116" i="2"/>
  <c r="J115" i="2"/>
  <c r="K115" i="2" s="1"/>
  <c r="I115" i="2"/>
  <c r="J114" i="2"/>
  <c r="K114" i="2" s="1"/>
  <c r="I114" i="2"/>
  <c r="J112" i="2"/>
  <c r="K112" i="2"/>
  <c r="I112" i="2"/>
  <c r="J110" i="2"/>
  <c r="K110" i="2"/>
  <c r="I110" i="2"/>
  <c r="J109" i="2"/>
  <c r="K109" i="2" s="1"/>
  <c r="I109" i="2"/>
  <c r="J107" i="2"/>
  <c r="K107" i="2"/>
  <c r="I107" i="2"/>
  <c r="J102" i="2"/>
  <c r="K102" i="2"/>
  <c r="I102" i="2"/>
  <c r="J101" i="2"/>
  <c r="K101" i="2" s="1"/>
  <c r="I101" i="2"/>
  <c r="J100" i="2"/>
  <c r="K100" i="2" s="1"/>
  <c r="I100" i="2"/>
  <c r="J98" i="2"/>
  <c r="K98" i="2" s="1"/>
  <c r="I98" i="2"/>
  <c r="J96" i="2"/>
  <c r="K96" i="2"/>
  <c r="I96" i="2"/>
  <c r="J95" i="2"/>
  <c r="K95" i="2"/>
  <c r="I95" i="2"/>
  <c r="J93" i="2"/>
  <c r="K93" i="2" s="1"/>
  <c r="I93" i="2"/>
  <c r="J88" i="2"/>
  <c r="K88" i="2"/>
  <c r="I88" i="2"/>
  <c r="J87" i="2"/>
  <c r="K87" i="2"/>
  <c r="I87" i="2"/>
  <c r="J86" i="2"/>
  <c r="K86" i="2" s="1"/>
  <c r="I86" i="2"/>
  <c r="J84" i="2"/>
  <c r="K84" i="2" s="1"/>
  <c r="I84" i="2"/>
  <c r="J82" i="2"/>
  <c r="K82" i="2" s="1"/>
  <c r="I82" i="2"/>
  <c r="J81" i="2"/>
  <c r="K81" i="2"/>
  <c r="I81" i="2"/>
  <c r="J79" i="2"/>
  <c r="K79" i="2"/>
  <c r="I79" i="2"/>
  <c r="I89" i="2" s="1"/>
  <c r="J74" i="2"/>
  <c r="K74" i="2" s="1"/>
  <c r="I74" i="2"/>
  <c r="J73" i="2"/>
  <c r="K73" i="2"/>
  <c r="I73" i="2"/>
  <c r="J72" i="2"/>
  <c r="K72" i="2"/>
  <c r="I72" i="2"/>
  <c r="J70" i="2"/>
  <c r="K70" i="2" s="1"/>
  <c r="I70" i="2"/>
  <c r="J68" i="2"/>
  <c r="K68" i="2" s="1"/>
  <c r="I68" i="2"/>
  <c r="I75" i="2" s="1"/>
  <c r="J67" i="2"/>
  <c r="K67" i="2" s="1"/>
  <c r="I67" i="2"/>
  <c r="J65" i="2"/>
  <c r="K65" i="2"/>
  <c r="I65" i="2"/>
  <c r="J60" i="2"/>
  <c r="K60" i="2"/>
  <c r="I60" i="2"/>
  <c r="I61" i="2" s="1"/>
  <c r="J59" i="2"/>
  <c r="K59" i="2" s="1"/>
  <c r="I59" i="2"/>
  <c r="J58" i="2"/>
  <c r="K58" i="2"/>
  <c r="I58" i="2"/>
  <c r="J56" i="2"/>
  <c r="K56" i="2"/>
  <c r="I56" i="2"/>
  <c r="J54" i="2"/>
  <c r="K54" i="2" s="1"/>
  <c r="I54" i="2"/>
  <c r="J53" i="2"/>
  <c r="K53" i="2" s="1"/>
  <c r="I53" i="2"/>
  <c r="J51" i="2"/>
  <c r="K51" i="2" s="1"/>
  <c r="K61" i="2" s="1"/>
  <c r="L61" i="2" s="1"/>
  <c r="I51" i="2"/>
  <c r="H47" i="2"/>
  <c r="G47" i="2"/>
  <c r="F47" i="2"/>
  <c r="E47" i="2"/>
  <c r="J46" i="2"/>
  <c r="K46" i="2"/>
  <c r="I46" i="2"/>
  <c r="J45" i="2"/>
  <c r="K45" i="2" s="1"/>
  <c r="I45" i="2"/>
  <c r="J44" i="2"/>
  <c r="K44" i="2" s="1"/>
  <c r="I44" i="2"/>
  <c r="J42" i="2"/>
  <c r="K42" i="2" s="1"/>
  <c r="I42" i="2"/>
  <c r="J40" i="2"/>
  <c r="K40" i="2"/>
  <c r="I40" i="2"/>
  <c r="J39" i="2"/>
  <c r="K39" i="2"/>
  <c r="I39" i="2"/>
  <c r="I47" i="2" s="1"/>
  <c r="J37" i="2"/>
  <c r="J47" i="2" s="1"/>
  <c r="I37" i="2"/>
  <c r="J25" i="2"/>
  <c r="J26" i="2"/>
  <c r="K26" i="2" s="1"/>
  <c r="J28" i="2"/>
  <c r="J30" i="2"/>
  <c r="J31" i="2"/>
  <c r="K31" i="2" s="1"/>
  <c r="J32" i="2"/>
  <c r="H133" i="2" s="1"/>
  <c r="I133" i="2" s="1"/>
  <c r="J23" i="2"/>
  <c r="I25" i="2"/>
  <c r="I26" i="2"/>
  <c r="I28" i="2"/>
  <c r="I30" i="2"/>
  <c r="I31" i="2"/>
  <c r="I32" i="2"/>
  <c r="I23" i="2"/>
  <c r="I33" i="2" s="1"/>
  <c r="H117" i="2"/>
  <c r="G117" i="2"/>
  <c r="H103" i="2"/>
  <c r="G103" i="2"/>
  <c r="H89" i="2"/>
  <c r="G89" i="2"/>
  <c r="H75" i="2"/>
  <c r="G75" i="2"/>
  <c r="H61" i="2"/>
  <c r="G61" i="2"/>
  <c r="H33" i="2"/>
  <c r="G25" i="7"/>
  <c r="B19" i="4"/>
  <c r="F142" i="2"/>
  <c r="H132" i="2"/>
  <c r="I132" i="2" s="1"/>
  <c r="I150" i="2"/>
  <c r="I149" i="2"/>
  <c r="I147" i="2"/>
  <c r="E156" i="2"/>
  <c r="G34" i="7" s="1"/>
  <c r="K37" i="2"/>
  <c r="K47" i="2" s="1"/>
  <c r="L47" i="2" s="1"/>
  <c r="C60" i="7"/>
  <c r="G60" i="7"/>
  <c r="C61" i="7"/>
  <c r="G61" i="7"/>
  <c r="C62" i="7"/>
  <c r="G62" i="7"/>
  <c r="C63" i="7"/>
  <c r="G63" i="7"/>
  <c r="C64" i="7"/>
  <c r="G64" i="7"/>
  <c r="C65" i="7"/>
  <c r="G65" i="7"/>
  <c r="C66" i="7"/>
  <c r="G66" i="7"/>
  <c r="G59" i="7"/>
  <c r="C59" i="7"/>
  <c r="F61" i="6"/>
  <c r="H59" i="7" s="1"/>
  <c r="F62" i="6"/>
  <c r="H60" i="7" s="1"/>
  <c r="F63" i="6"/>
  <c r="H61" i="7"/>
  <c r="F64" i="6"/>
  <c r="H62" i="7"/>
  <c r="F65" i="6"/>
  <c r="H63" i="7" s="1"/>
  <c r="F133" i="2"/>
  <c r="E133" i="2"/>
  <c r="F132" i="2"/>
  <c r="E132" i="2"/>
  <c r="G132" i="2" s="1"/>
  <c r="F131" i="2"/>
  <c r="E131" i="2"/>
  <c r="G131" i="2" s="1"/>
  <c r="F129" i="2"/>
  <c r="E129" i="2"/>
  <c r="F127" i="2"/>
  <c r="E127" i="2"/>
  <c r="F126" i="2"/>
  <c r="E126" i="2"/>
  <c r="G126" i="2" s="1"/>
  <c r="F124" i="2"/>
  <c r="F134" i="2" s="1"/>
  <c r="E124" i="2"/>
  <c r="F117" i="2"/>
  <c r="E117" i="2"/>
  <c r="F103" i="2"/>
  <c r="E103" i="2"/>
  <c r="F89" i="2"/>
  <c r="E89" i="2"/>
  <c r="F75" i="2"/>
  <c r="E75" i="2"/>
  <c r="F61" i="2"/>
  <c r="E61" i="2"/>
  <c r="G33" i="2"/>
  <c r="E152" i="2" s="1"/>
  <c r="F33" i="2"/>
  <c r="E33" i="2"/>
  <c r="K30" i="2"/>
  <c r="K28" i="2"/>
  <c r="K25" i="2"/>
  <c r="G129" i="2"/>
  <c r="I103" i="2"/>
  <c r="I117" i="2"/>
  <c r="N26" i="12"/>
  <c r="F19" i="6"/>
  <c r="F22" i="6" s="1"/>
  <c r="F20" i="6"/>
  <c r="F21" i="6"/>
  <c r="F13" i="6"/>
  <c r="F16" i="6" s="1"/>
  <c r="F14" i="6"/>
  <c r="F15" i="6"/>
  <c r="F30" i="6"/>
  <c r="F32" i="6"/>
  <c r="F33" i="6"/>
  <c r="F37" i="6"/>
  <c r="F38" i="6"/>
  <c r="F40" i="6" s="1"/>
  <c r="F39" i="6"/>
  <c r="F43" i="6"/>
  <c r="F46" i="6" s="1"/>
  <c r="F44" i="6"/>
  <c r="F45" i="6"/>
  <c r="F55" i="6"/>
  <c r="H53" i="7"/>
  <c r="F56" i="6"/>
  <c r="H54" i="7"/>
  <c r="F57" i="6"/>
  <c r="F69" i="6" s="1"/>
  <c r="F58" i="6"/>
  <c r="H56" i="7" s="1"/>
  <c r="F59" i="6"/>
  <c r="H57" i="7"/>
  <c r="F60" i="6"/>
  <c r="H58" i="7"/>
  <c r="F66" i="6"/>
  <c r="H64" i="7" s="1"/>
  <c r="F67" i="6"/>
  <c r="H65" i="7" s="1"/>
  <c r="F68" i="6"/>
  <c r="H66" i="7"/>
  <c r="G53" i="7"/>
  <c r="G54" i="7"/>
  <c r="G55" i="7"/>
  <c r="G67" i="7" s="1"/>
  <c r="G56" i="7"/>
  <c r="G57" i="7"/>
  <c r="G58" i="7"/>
  <c r="G52" i="7"/>
  <c r="C53" i="7"/>
  <c r="C54" i="7"/>
  <c r="C55" i="7"/>
  <c r="C56" i="7"/>
  <c r="C57" i="7"/>
  <c r="C58" i="7"/>
  <c r="C52" i="7"/>
  <c r="E46" i="6"/>
  <c r="G47" i="7"/>
  <c r="E40" i="6"/>
  <c r="G46" i="7"/>
  <c r="E34" i="6"/>
  <c r="G45" i="7" s="1"/>
  <c r="E22" i="6"/>
  <c r="G44" i="7" s="1"/>
  <c r="E16" i="6"/>
  <c r="G43" i="7"/>
  <c r="F54" i="6"/>
  <c r="H52" i="7"/>
  <c r="E69" i="6"/>
  <c r="F34" i="6"/>
  <c r="G34" i="6" s="1"/>
  <c r="H45" i="7"/>
  <c r="E24" i="6"/>
  <c r="L17" i="2"/>
  <c r="F25" i="7"/>
  <c r="C25" i="7"/>
  <c r="G133" i="2" l="1"/>
  <c r="J33" i="2"/>
  <c r="K23" i="2"/>
  <c r="K33" i="2" s="1"/>
  <c r="L33" i="2" s="1"/>
  <c r="G127" i="2"/>
  <c r="C16" i="2"/>
  <c r="D22" i="7"/>
  <c r="D24" i="7" s="1"/>
  <c r="K117" i="2"/>
  <c r="L117" i="2" s="1"/>
  <c r="G48" i="7"/>
  <c r="H46" i="7"/>
  <c r="G40" i="6"/>
  <c r="F48" i="6"/>
  <c r="G48" i="6" s="1"/>
  <c r="K89" i="2"/>
  <c r="L89" i="2" s="1"/>
  <c r="G16" i="6"/>
  <c r="H43" i="7"/>
  <c r="F24" i="6"/>
  <c r="G24" i="6" s="1"/>
  <c r="G22" i="6"/>
  <c r="H44" i="7"/>
  <c r="C13" i="2"/>
  <c r="C23" i="7"/>
  <c r="F23" i="7" s="1"/>
  <c r="G35" i="7"/>
  <c r="H37" i="7"/>
  <c r="G46" i="6"/>
  <c r="H47" i="7"/>
  <c r="G69" i="6"/>
  <c r="H67" i="7"/>
  <c r="I67" i="7" s="1"/>
  <c r="K75" i="2"/>
  <c r="L75" i="2" s="1"/>
  <c r="K103" i="2"/>
  <c r="L103" i="2" s="1"/>
  <c r="G155" i="2"/>
  <c r="G37" i="7" s="1"/>
  <c r="G39" i="7" s="1"/>
  <c r="J75" i="2"/>
  <c r="G124" i="2"/>
  <c r="F145" i="2"/>
  <c r="E48" i="6"/>
  <c r="H126" i="2"/>
  <c r="F143" i="2"/>
  <c r="H33" i="7" s="1"/>
  <c r="H35" i="7" s="1"/>
  <c r="J117" i="2"/>
  <c r="H124" i="2"/>
  <c r="J89" i="2"/>
  <c r="H127" i="2"/>
  <c r="I127" i="2" s="1"/>
  <c r="J61" i="2"/>
  <c r="J103" i="2"/>
  <c r="E134" i="2"/>
  <c r="K32" i="2"/>
  <c r="H147" i="2"/>
  <c r="H38" i="7" s="1"/>
  <c r="F146" i="2"/>
  <c r="H55" i="7"/>
  <c r="G152" i="2"/>
  <c r="H129" i="2"/>
  <c r="I148" i="2"/>
  <c r="I156" i="2" s="1"/>
  <c r="I142" i="2"/>
  <c r="H131" i="2"/>
  <c r="I131" i="2" s="1"/>
  <c r="G134" i="2" l="1"/>
  <c r="C14" i="2" s="1"/>
  <c r="C18" i="2" s="1"/>
  <c r="H138" i="2"/>
  <c r="G30" i="7" s="1"/>
  <c r="I129" i="2"/>
  <c r="H30" i="7" s="1"/>
  <c r="E22" i="7"/>
  <c r="E24" i="7" s="1"/>
  <c r="C17" i="2"/>
  <c r="H134" i="2"/>
  <c r="L16" i="2" s="1"/>
  <c r="H137" i="2"/>
  <c r="G29" i="7" s="1"/>
  <c r="I124" i="2"/>
  <c r="H152" i="2"/>
  <c r="H153" i="2" s="1"/>
  <c r="I39" i="7" s="1"/>
  <c r="E12" i="7" s="1"/>
  <c r="E13" i="7" s="1"/>
  <c r="D8" i="6"/>
  <c r="H39" i="7"/>
  <c r="H48" i="7"/>
  <c r="I48" i="7" s="1"/>
  <c r="F152" i="2"/>
  <c r="F153" i="2" s="1"/>
  <c r="I152" i="2"/>
  <c r="I155" i="2"/>
  <c r="C12" i="2"/>
  <c r="C22" i="7"/>
  <c r="I126" i="2"/>
  <c r="B19" i="7" l="1"/>
  <c r="G31" i="7"/>
  <c r="H135" i="2"/>
  <c r="C24" i="7"/>
  <c r="F22" i="7"/>
  <c r="F24" i="7" s="1"/>
  <c r="I35" i="7"/>
  <c r="D12" i="7" s="1"/>
  <c r="D13" i="7" s="1"/>
  <c r="I153" i="2"/>
  <c r="I134" i="2"/>
  <c r="H29" i="7"/>
  <c r="H31" i="7" l="1"/>
  <c r="I135" i="2"/>
  <c r="I31" i="7" l="1"/>
  <c r="C12" i="7" s="1"/>
  <c r="L12" i="2"/>
  <c r="L13" i="2" s="1"/>
  <c r="C13" i="7" l="1"/>
  <c r="A9" i="7" s="1"/>
  <c r="F12" i="7"/>
  <c r="F13" i="7" s="1"/>
</calcChain>
</file>

<file path=xl/sharedStrings.xml><?xml version="1.0" encoding="utf-8"?>
<sst xmlns="http://schemas.openxmlformats.org/spreadsheetml/2006/main" count="865" uniqueCount="423">
  <si>
    <t>Central Management Services</t>
  </si>
  <si>
    <t>Bureau of Property Management/Real Estate</t>
  </si>
  <si>
    <t>Space Worksheet</t>
  </si>
  <si>
    <t>4. PERSONNEL SPACE</t>
  </si>
  <si>
    <t>Personnel Type</t>
  </si>
  <si>
    <t>Space Type</t>
  </si>
  <si>
    <t>Subtotal</t>
  </si>
  <si>
    <t>Comments</t>
  </si>
  <si>
    <t>5. COMMON OFFICE SPACE</t>
  </si>
  <si>
    <t>Subtotal (NSF)</t>
  </si>
  <si>
    <t>Area (NSF) per space</t>
  </si>
  <si>
    <t>Medium Office</t>
  </si>
  <si>
    <t>Changing these variables will change the resulting space quantity and/or total square footage calculated.</t>
  </si>
  <si>
    <t>This sheet contains the definitions for variables in calculations on the Space Request Form.</t>
  </si>
  <si>
    <t>Variable</t>
  </si>
  <si>
    <t>Definition</t>
  </si>
  <si>
    <t>Value</t>
  </si>
  <si>
    <t>PT Seat Sharing Ratio</t>
  </si>
  <si>
    <t>Medium Cubicle</t>
  </si>
  <si>
    <t>BU Name 1:</t>
  </si>
  <si>
    <t>BU Name 2:</t>
  </si>
  <si>
    <t>BU Name 3:</t>
  </si>
  <si>
    <t>BU Name 4:</t>
  </si>
  <si>
    <t>BU Name 5:</t>
  </si>
  <si>
    <t>BU Name 6:</t>
  </si>
  <si>
    <t>BU Name 7:</t>
  </si>
  <si>
    <t>Copy and Insert more BUs above this line as needed</t>
  </si>
  <si>
    <t>Calculation Variables</t>
  </si>
  <si>
    <t>Change the values in the highlighted cells below or via Name Manager.</t>
  </si>
  <si>
    <t>Total Open Interior Work Station Spaces</t>
  </si>
  <si>
    <t>Circulation &amp; Efficiency</t>
  </si>
  <si>
    <t>Total Enclosed Interior Office Spaces</t>
  </si>
  <si>
    <t>BU Total</t>
  </si>
  <si>
    <t>Used to calculate the quantity of seats needed for a group of Part-time positions. Expressed as # seats per # positions, with 1 seat shared by 2 people (value= 0.5) as the default.</t>
  </si>
  <si>
    <t xml:space="preserve">Circulation only within a dept/agency's space. Does not account for Common circulation to access suites, elevators, lobbies, etc. Efficiency accounts for extra circulation or enlarged spaces due to existing conditions or building geometry. The value here equals the percentage of the total resulting USF (usable square feet). For example, 40% for a 10,000 USF space would mean 6,000 NSF plus 4,000 SF circulation. The equation USF=NSF*(1/(1-[value])-1) is used to calculate the USF from the NSF (net square feed). </t>
  </si>
  <si>
    <t>Meeting Space</t>
  </si>
  <si>
    <t xml:space="preserve"> Requested Qty</t>
  </si>
  <si>
    <t>Conference Rooms</t>
  </si>
  <si>
    <t>Huddle/Collaboration Space</t>
  </si>
  <si>
    <t>Summary</t>
  </si>
  <si>
    <t>Total Meeting Space</t>
  </si>
  <si>
    <t>Breakrooms &amp; Kitchenettes</t>
  </si>
  <si>
    <t>Seats or
# of Staff</t>
  </si>
  <si>
    <t>6-8</t>
  </si>
  <si>
    <t>10-14</t>
  </si>
  <si>
    <t>Small</t>
  </si>
  <si>
    <t>Medium</t>
  </si>
  <si>
    <t>Large</t>
  </si>
  <si>
    <t>20+</t>
  </si>
  <si>
    <t>0</t>
  </si>
  <si>
    <t>Reception</t>
  </si>
  <si>
    <t>waiting seats</t>
  </si>
  <si>
    <t>4-6</t>
  </si>
  <si>
    <t>8-12</t>
  </si>
  <si>
    <t>Storage Rooms</t>
  </si>
  <si>
    <t>Total Other Standard Spaces</t>
  </si>
  <si>
    <t>Other Standard Spaces</t>
  </si>
  <si>
    <t>Area (NSF) per space*</t>
  </si>
  <si>
    <t>*Meeting, reception, and storage spaces are the maximum size if a range is provided in the standards</t>
  </si>
  <si>
    <t>Additional spaces may include but are not limited to: server room, copy/mail room, library, supply room, record storage room</t>
  </si>
  <si>
    <t>Contacts and Action Requested</t>
  </si>
  <si>
    <t>1. CONTACT INFORMATION</t>
  </si>
  <si>
    <t>Date:</t>
  </si>
  <si>
    <t>Division/Unit to Occupy:</t>
  </si>
  <si>
    <t>Using Agency:</t>
  </si>
  <si>
    <t># Staff at Existing Location:</t>
  </si>
  <si>
    <t>Address:</t>
  </si>
  <si>
    <t>Present Address:</t>
  </si>
  <si>
    <t>City, Zip:</t>
  </si>
  <si>
    <t>Agency Contact:</t>
  </si>
  <si>
    <t>Agency Fiscal Contact</t>
  </si>
  <si>
    <t>Title:</t>
  </si>
  <si>
    <t>Email:</t>
  </si>
  <si>
    <t>Phone:</t>
  </si>
  <si>
    <t>2. ACTION REQUESTED</t>
  </si>
  <si>
    <t>Action Requested:</t>
  </si>
  <si>
    <t>Lease Number:</t>
  </si>
  <si>
    <t>Current Expiration Date:</t>
  </si>
  <si>
    <t>Proposed Lease Term:</t>
  </si>
  <si>
    <t xml:space="preserve">  60 months</t>
  </si>
  <si>
    <t>Primary Site Use:</t>
  </si>
  <si>
    <t>Primary Building Use:</t>
  </si>
  <si>
    <t xml:space="preserve">  Other</t>
  </si>
  <si>
    <t>Space in State Owned Facility?</t>
  </si>
  <si>
    <t>Building Location:</t>
  </si>
  <si>
    <t>Funding souce for "non -consolidated" Property</t>
  </si>
  <si>
    <t>Maximum rate to be paid by Agency</t>
  </si>
  <si>
    <t>(Rate includes charges for estimated facilities management services provided by CMS and billed in accordance with rates established by CMS as defined by OMB Circular A-87.)</t>
  </si>
  <si>
    <t>3. LOCATION DESIRED</t>
  </si>
  <si>
    <t>City/Area:</t>
  </si>
  <si>
    <t>County:</t>
  </si>
  <si>
    <t>Boundaries:</t>
  </si>
  <si>
    <t>North:</t>
  </si>
  <si>
    <t>South:</t>
  </si>
  <si>
    <t>East:</t>
  </si>
  <si>
    <t>West:</t>
  </si>
  <si>
    <t>Personnel Space</t>
  </si>
  <si>
    <t>Total Count</t>
  </si>
  <si>
    <t>Common Office Space</t>
  </si>
  <si>
    <t>Personnel Space Totals</t>
  </si>
  <si>
    <t>Common Office Space Totals</t>
  </si>
  <si>
    <t>Enclosed Interior Office Spaces</t>
  </si>
  <si>
    <t>Open Interior Work Station Spaces</t>
  </si>
  <si>
    <t>Subtotal
(USF)</t>
  </si>
  <si>
    <t>USF</t>
  </si>
  <si>
    <t>Rentable Load Factor</t>
  </si>
  <si>
    <t>RSF for future spaces is based off of the programmed USF plus the load factor. RSF=USF*(1+[value]) Actual load factor will vary by building - adjust value at left as needed.</t>
  </si>
  <si>
    <t>RSF</t>
  </si>
  <si>
    <t>Bench (Open Interior Workstation)</t>
  </si>
  <si>
    <t>Illinois Department of Central Management Services</t>
  </si>
  <si>
    <t>Bureau of Property Management</t>
  </si>
  <si>
    <t xml:space="preserve">Questions may be sent to: </t>
  </si>
  <si>
    <r>
      <t xml:space="preserve">To print the entire document, click on File, Print, and select </t>
    </r>
    <r>
      <rPr>
        <b/>
        <sz val="10"/>
        <rFont val="Arial"/>
        <family val="2"/>
      </rPr>
      <t xml:space="preserve">Entire Workbook </t>
    </r>
    <r>
      <rPr>
        <sz val="10"/>
        <rFont val="Arial"/>
        <family val="2"/>
      </rPr>
      <t xml:space="preserve">under </t>
    </r>
    <r>
      <rPr>
        <b/>
        <i/>
        <sz val="10"/>
        <rFont val="Arial"/>
        <family val="2"/>
      </rPr>
      <t>Print What</t>
    </r>
    <r>
      <rPr>
        <sz val="10"/>
        <rFont val="Arial"/>
        <family val="2"/>
      </rPr>
      <t xml:space="preserve">.  Page numbers will display for the entire workbook.  To print one worksheet at a time or a combination of worksheets, click on File, Print, and select </t>
    </r>
    <r>
      <rPr>
        <b/>
        <sz val="10"/>
        <rFont val="Arial"/>
        <family val="2"/>
      </rPr>
      <t>Active Sheet(s)</t>
    </r>
    <r>
      <rPr>
        <sz val="10"/>
        <rFont val="Arial"/>
        <family val="2"/>
      </rPr>
      <t xml:space="preserve"> or </t>
    </r>
    <r>
      <rPr>
        <b/>
        <sz val="10"/>
        <rFont val="Arial"/>
        <family val="2"/>
      </rPr>
      <t>Selection</t>
    </r>
    <r>
      <rPr>
        <sz val="10"/>
        <rFont val="Arial"/>
        <family val="2"/>
      </rPr>
      <t xml:space="preserve"> under </t>
    </r>
    <r>
      <rPr>
        <b/>
        <i/>
        <sz val="10"/>
        <rFont val="Arial"/>
        <family val="2"/>
      </rPr>
      <t>Print What</t>
    </r>
    <r>
      <rPr>
        <sz val="10"/>
        <rFont val="Arial"/>
        <family val="2"/>
      </rPr>
      <t>.  Page numbers will display for the worksheet(s) selected.</t>
    </r>
  </si>
  <si>
    <t>PRINTING INSTRUCTIONS</t>
  </si>
  <si>
    <t>SIGNATURES:  All Space Request Forms must be signed by the “Designated Agency Liaison” to the CMS Property Management, "CFO of the Requesting Agency",  and by the “Director” or “Secretary” of the Using Agency.</t>
  </si>
  <si>
    <t>Providing insufficient detail may result in a delay in processing the request or denial of the request.</t>
  </si>
  <si>
    <r>
      <t>If the Section 504 Coordinator knows of a reasonable accommodation necessary for an individual with a disability to perform their work, this is the appropriate place to notify CMS that such accommodation is to be included in the tenant improvements to the facility.  Provide the requested contact information for the Section 504 Coordinator(s) (or other agency or designated individual(s) responsible for accessibility issues under Title II of ADA</t>
    </r>
    <r>
      <rPr>
        <i/>
        <sz val="10"/>
        <rFont val="Arial"/>
        <family val="2"/>
      </rPr>
      <t xml:space="preserve"> </t>
    </r>
    <r>
      <rPr>
        <sz val="10"/>
        <rFont val="Arial"/>
        <family val="2"/>
      </rPr>
      <t xml:space="preserve">for the Using Agency.  The Using Agency’s Coordinator has documents submitted in compliance with Title II of ADA which define specific barriers to accessibility of the programs, services, and activities conducted at each facility which need to be addressed at time of lease renewal.  Attach these documents or summarize any known accessibility issues which require resolution as part of the action requested by submittal of the </t>
    </r>
    <r>
      <rPr>
        <i/>
        <sz val="10"/>
        <rFont val="Arial"/>
        <family val="2"/>
      </rPr>
      <t>Space Request Form</t>
    </r>
    <r>
      <rPr>
        <sz val="10"/>
        <rFont val="Arial"/>
        <family val="2"/>
      </rPr>
      <t>.  Respond to the requested information in as much detail as possible.</t>
    </r>
  </si>
  <si>
    <t xml:space="preserve">  </t>
  </si>
  <si>
    <r>
      <t>AMERICANS WITH DISABILITIES ACT (ADA) SUPPLEMENT</t>
    </r>
    <r>
      <rPr>
        <sz val="10"/>
        <rFont val="Arial"/>
        <family val="2"/>
      </rPr>
      <t xml:space="preserve">:  The CMS Space Request form requires the completion of the </t>
    </r>
    <r>
      <rPr>
        <i/>
        <sz val="10"/>
        <rFont val="Arial"/>
        <family val="2"/>
      </rPr>
      <t>“Americans with Disabilities Act (ADA)</t>
    </r>
    <r>
      <rPr>
        <sz val="10"/>
        <rFont val="Arial"/>
        <family val="2"/>
      </rPr>
      <t xml:space="preserve"> </t>
    </r>
    <r>
      <rPr>
        <i/>
        <sz val="10"/>
        <rFont val="Arial"/>
        <family val="2"/>
      </rPr>
      <t>Supplement.”</t>
    </r>
    <r>
      <rPr>
        <sz val="10"/>
        <rFont val="Arial"/>
        <family val="2"/>
      </rPr>
      <t xml:space="preserve">  </t>
    </r>
  </si>
  <si>
    <r>
      <t xml:space="preserve">Under Parking Space Information, enter the space number, employee the space is assigned to, the employee's title, and license plate number, and whether or not the space will be used by a motor pool vehicle.  If the space will be designated for client parking, enter </t>
    </r>
    <r>
      <rPr>
        <i/>
        <sz val="10"/>
        <rFont val="Arial"/>
        <family val="2"/>
      </rPr>
      <t>"Client"</t>
    </r>
    <r>
      <rPr>
        <sz val="10"/>
        <rFont val="Arial"/>
        <family val="2"/>
      </rPr>
      <t xml:space="preserve"> in the </t>
    </r>
    <r>
      <rPr>
        <i/>
        <sz val="10"/>
        <rFont val="Arial"/>
        <family val="2"/>
      </rPr>
      <t>"Assigned To"</t>
    </r>
    <r>
      <rPr>
        <sz val="10"/>
        <rFont val="Arial"/>
        <family val="2"/>
      </rPr>
      <t xml:space="preserve"> column. </t>
    </r>
  </si>
  <si>
    <r>
      <t xml:space="preserve">For each question on the Workstation, Building, and Technology Checklists, enter a </t>
    </r>
    <r>
      <rPr>
        <i/>
        <sz val="10"/>
        <rFont val="Arial"/>
        <family val="2"/>
      </rPr>
      <t>“Y”</t>
    </r>
    <r>
      <rPr>
        <sz val="10"/>
        <rFont val="Arial"/>
        <family val="2"/>
      </rPr>
      <t xml:space="preserve"> if the question applies to the Using Agency or an </t>
    </r>
    <r>
      <rPr>
        <i/>
        <sz val="10"/>
        <rFont val="Arial"/>
        <family val="2"/>
      </rPr>
      <t>“N”</t>
    </r>
    <r>
      <rPr>
        <sz val="10"/>
        <rFont val="Arial"/>
        <family val="2"/>
      </rPr>
      <t xml:space="preserve"> if the question does not apply to the Using Agency.  Add comments as necessary to better explain the Using Agency’s needs.  </t>
    </r>
  </si>
  <si>
    <r>
      <t>CHECKLISTS</t>
    </r>
    <r>
      <rPr>
        <sz val="10"/>
        <rFont val="Arial"/>
        <family val="2"/>
      </rPr>
      <t xml:space="preserve">:  The Workstation, Building, Technology, and Site Requirement Checklists help CMS to better match the Using Agency’s needs with an appropriate site.  </t>
    </r>
  </si>
  <si>
    <t>If the Using Agency's intention is to renew the lease in the existing location, please list existing square footage in the comment section.</t>
  </si>
  <si>
    <r>
      <t>2</t>
    </r>
    <r>
      <rPr>
        <b/>
        <sz val="7"/>
        <rFont val="Times New Roman"/>
        <family val="1"/>
      </rPr>
      <t xml:space="preserve">  </t>
    </r>
    <r>
      <rPr>
        <b/>
        <sz val="10"/>
        <rFont val="Arial"/>
        <family val="2"/>
      </rPr>
      <t/>
    </r>
  </si>
  <si>
    <r>
      <t>CONTACT INFORMATION</t>
    </r>
    <r>
      <rPr>
        <sz val="10"/>
        <rFont val="Arial"/>
        <family val="2"/>
      </rPr>
      <t>:  Enter the name and address of the Using Agency requesting CMS approval for action relating to the agency’s space needs.  Include the name of the “</t>
    </r>
    <r>
      <rPr>
        <i/>
        <sz val="10"/>
        <rFont val="Arial"/>
        <family val="2"/>
      </rPr>
      <t>Agency Contact</t>
    </r>
    <r>
      <rPr>
        <sz val="10"/>
        <rFont val="Arial"/>
        <family val="2"/>
      </rPr>
      <t>” person with CMS BoPM Leasing, their title, telephone number(s) and email address for correspondence.</t>
    </r>
  </si>
  <si>
    <r>
      <t xml:space="preserve">Complete the </t>
    </r>
    <r>
      <rPr>
        <i/>
        <sz val="10"/>
        <rFont val="Arial"/>
        <family val="2"/>
      </rPr>
      <t>Space Request Form</t>
    </r>
    <r>
      <rPr>
        <sz val="10"/>
        <rFont val="Arial"/>
        <family val="2"/>
      </rPr>
      <t xml:space="preserve"> as follows:</t>
    </r>
  </si>
  <si>
    <t xml:space="preserve">FOR LEASED PROPERTY </t>
  </si>
  <si>
    <t>Staff / Clerical/ Field Staff</t>
  </si>
  <si>
    <t>Directors/Deputy Directors</t>
  </si>
  <si>
    <t xml:space="preserve">Employees conducting private/confidential business </t>
  </si>
  <si>
    <t>Area (SF)</t>
  </si>
  <si>
    <t>Division/Bureau Heads</t>
  </si>
  <si>
    <r>
      <rPr>
        <b/>
        <sz val="10"/>
        <rFont val="Arial"/>
        <family val="2"/>
      </rPr>
      <t>STORAGE SPACE</t>
    </r>
    <r>
      <rPr>
        <sz val="10"/>
        <rFont val="Arial"/>
        <family val="2"/>
      </rPr>
      <t>:  Information only needs to be entered in the "</t>
    </r>
    <r>
      <rPr>
        <i/>
        <sz val="10"/>
        <rFont val="Arial"/>
        <family val="2"/>
      </rPr>
      <t>Requested Quantit</t>
    </r>
    <r>
      <rPr>
        <sz val="10"/>
        <rFont val="Arial"/>
        <family val="2"/>
      </rPr>
      <t>y" and "</t>
    </r>
    <r>
      <rPr>
        <i/>
        <sz val="10"/>
        <rFont val="Arial"/>
        <family val="2"/>
      </rPr>
      <t>Comments</t>
    </r>
    <r>
      <rPr>
        <sz val="10"/>
        <rFont val="Arial"/>
        <family val="2"/>
      </rPr>
      <t>" fields in this section.  The "Subtotal" and "Total SF" fields are automatically updated as the user completes the "</t>
    </r>
    <r>
      <rPr>
        <i/>
        <sz val="10"/>
        <rFont val="Arial"/>
        <family val="2"/>
      </rPr>
      <t>Requested Qty</t>
    </r>
    <r>
      <rPr>
        <sz val="10"/>
        <rFont val="Arial"/>
        <family val="2"/>
      </rPr>
      <t xml:space="preserve">." field. To the maximum extent feasible, lockable storage cabinets in lieu of walled storage and supply areas shall be used. Special Requirements should be entered under the “comments” column (example: structural support for concentrated loading, security locksets, etc.).  For supply room space, any heavy equipment including safes or large volumes of books or files must be noted so CMS is able to determine specific floor loading requirements. Additional storage spaces such as file rooms may be entered under "Additional Space Requests" along with the required area (example: a larger or smaller Copy / Mail Room requirement). </t>
    </r>
  </si>
  <si>
    <t xml:space="preserve">Office Space Standards </t>
  </si>
  <si>
    <r>
      <t>COMMON OFFICE SPACE</t>
    </r>
    <r>
      <rPr>
        <sz val="11"/>
        <color theme="1"/>
        <rFont val="Calibri"/>
        <family val="2"/>
        <scheme val="minor"/>
      </rPr>
      <t>:</t>
    </r>
    <r>
      <rPr>
        <sz val="10"/>
        <color indexed="8"/>
        <rFont val="Arial"/>
        <family val="2"/>
      </rPr>
      <t xml:space="preserve">  Information only needs to be entered in the </t>
    </r>
    <r>
      <rPr>
        <i/>
        <sz val="10"/>
        <rFont val="Arial"/>
        <family val="2"/>
      </rPr>
      <t>"Requested Quantity"</t>
    </r>
    <r>
      <rPr>
        <sz val="10"/>
        <color indexed="8"/>
        <rFont val="Arial"/>
        <family val="2"/>
      </rPr>
      <t xml:space="preserve"> and </t>
    </r>
    <r>
      <rPr>
        <i/>
        <sz val="10"/>
        <rFont val="Arial"/>
        <family val="2"/>
      </rPr>
      <t>"Comments"</t>
    </r>
    <r>
      <rPr>
        <sz val="10"/>
        <color indexed="8"/>
        <rFont val="Arial"/>
        <family val="2"/>
      </rPr>
      <t xml:space="preserve"> fields in this section.  The </t>
    </r>
    <r>
      <rPr>
        <i/>
        <sz val="10"/>
        <rFont val="Arial"/>
        <family val="2"/>
      </rPr>
      <t>"Subtotal"</t>
    </r>
    <r>
      <rPr>
        <sz val="10"/>
        <color indexed="8"/>
        <rFont val="Arial"/>
        <family val="2"/>
      </rPr>
      <t xml:space="preserve"> and </t>
    </r>
    <r>
      <rPr>
        <i/>
        <sz val="10"/>
        <rFont val="Arial"/>
        <family val="2"/>
      </rPr>
      <t>"Total SF"</t>
    </r>
    <r>
      <rPr>
        <sz val="10"/>
        <color indexed="8"/>
        <rFont val="Arial"/>
        <family val="2"/>
      </rPr>
      <t xml:space="preserve"> fields are automatically updated as the user completes the </t>
    </r>
    <r>
      <rPr>
        <i/>
        <sz val="10"/>
        <rFont val="Arial"/>
        <family val="2"/>
      </rPr>
      <t>"Requested Qty."</t>
    </r>
    <r>
      <rPr>
        <sz val="10"/>
        <color indexed="8"/>
        <rFont val="Arial"/>
        <family val="2"/>
      </rPr>
      <t xml:space="preserve"> field.  List the number of each type of common and support space required.  See the Common Office Space Standards table below.  If the conference room standards listed below do not meet the department's needs, an additional space may be entered under </t>
    </r>
    <r>
      <rPr>
        <i/>
        <sz val="10"/>
        <rFont val="Arial"/>
        <family val="2"/>
      </rPr>
      <t>“Additional Space Requests”</t>
    </r>
    <r>
      <rPr>
        <sz val="10"/>
        <color indexed="8"/>
        <rFont val="Arial"/>
        <family val="2"/>
      </rPr>
      <t xml:space="preserve"> along with the required area and a justification in the comments section. </t>
    </r>
    <r>
      <rPr>
        <b/>
        <sz val="10"/>
        <color indexed="8"/>
        <rFont val="Arial"/>
        <family val="2"/>
      </rPr>
      <t xml:space="preserve"> </t>
    </r>
    <r>
      <rPr>
        <sz val="10"/>
        <rFont val="Arial"/>
        <family val="2"/>
      </rPr>
      <t>Conference Rooms should be established only when they will be used at least 15 hours per week.  Approximately 20 half-day sessions per month are considered justification for one room</t>
    </r>
    <r>
      <rPr>
        <b/>
        <sz val="10"/>
        <rFont val="Arial"/>
        <family val="2"/>
      </rPr>
      <t>.</t>
    </r>
  </si>
  <si>
    <r>
      <t xml:space="preserve">Justification must be provided in accordance with CMS Property Management Operations policy on Parking at State Facilities. Policy No. 02.01.00 </t>
    </r>
    <r>
      <rPr>
        <u/>
        <sz val="10"/>
        <rFont val="Arial"/>
        <family val="2"/>
      </rPr>
      <t>or request will be denied</t>
    </r>
  </si>
  <si>
    <t>Total On-Site Parking Spaces</t>
  </si>
  <si>
    <t xml:space="preserve">Justification: </t>
  </si>
  <si>
    <t>How many parking spaces are required to meet the needs of the Using Agency's clients?</t>
  </si>
  <si>
    <t>Requested</t>
  </si>
  <si>
    <t>Site Requirement Checklist</t>
  </si>
  <si>
    <t>Parking Checklist</t>
  </si>
  <si>
    <t>How many parking spaces are required to for State Vehicles?</t>
  </si>
  <si>
    <t>How many handicap accessible spaces are required for the Using Agency's employees and clients?</t>
  </si>
  <si>
    <t xml:space="preserve">  12 months</t>
  </si>
  <si>
    <t>IGA/IAA Identified Opportunity</t>
  </si>
  <si>
    <t>Comments:</t>
  </si>
  <si>
    <t>(Y or N)</t>
  </si>
  <si>
    <t>Does the Using Agency require any specialty technology systems [ e.g. videoconferencing, cable, etc.]?</t>
  </si>
  <si>
    <t>What are your server room requirements for the Using Agency [e.g. size, temperature, connectivity, etc.]?</t>
  </si>
  <si>
    <t>Technology Checklist</t>
  </si>
  <si>
    <t>Are there unique signage requirements?</t>
  </si>
  <si>
    <t>Are there special non-personnel security issues [e.g. limited access areas, confidential files, etc.]?</t>
  </si>
  <si>
    <t>Is there a need for special construction [ e.g. loading dock, haz-mat storage, high-density filing, etc.]?</t>
  </si>
  <si>
    <t>Are there spaces requiring special HVAC, flooring, fire suppression [e.g. servers, laboratories, etc.]?</t>
  </si>
  <si>
    <t>Will the Agency re-use any existing equipment [e.g. automatic door openers, keyless entry systems, etc.]?</t>
  </si>
  <si>
    <t>Building Checklist</t>
  </si>
  <si>
    <t>Will new systems furniture be purchased off State Contract by the Using Agency?</t>
  </si>
  <si>
    <t>Will new systems furniture be incorporated in the procurement of the Lease for a turnkey project?</t>
  </si>
  <si>
    <t>Does existing systems furniture require hardwiring to meet local municipal building codes?</t>
  </si>
  <si>
    <t>Is there a preference for feeds from wall locations or floor locations?</t>
  </si>
  <si>
    <t>Are power poles acceptable as a means to feed systems furniture?</t>
  </si>
  <si>
    <t>Does existing systems furniture contain a pre-wired raceway requiring only a feed to each panel configuration?</t>
  </si>
  <si>
    <t>Will the Using Agency dismantle and re-install existing systems furniture under separate contract at new location?</t>
  </si>
  <si>
    <t>Workstation Checklist</t>
  </si>
  <si>
    <t>Checklists</t>
  </si>
  <si>
    <t>Provide narrative summary of known needs or existing deficiencies pertaining to accessibility issues arising from services, programs, and activities of requesting agency and the lease action sought herein.  Unique characteristics of requesting agency program at an existing site or new location should be described in detail.</t>
  </si>
  <si>
    <t>EMAIL:</t>
  </si>
  <si>
    <t>FAX:</t>
  </si>
  <si>
    <t>PHONE:</t>
  </si>
  <si>
    <t>ADDRESS:</t>
  </si>
  <si>
    <t>TITLE:</t>
  </si>
  <si>
    <t>NAME:</t>
  </si>
  <si>
    <t>Identify Section 504 coordinators, agency individuals, or other designated employees responsible for accessibility issues under Title II of ADA.</t>
  </si>
  <si>
    <t>ACCOMMODATION</t>
  </si>
  <si>
    <t>Describe any reasonable accommodation requirements needed under the requested lease action:</t>
  </si>
  <si>
    <t>Americans With Disabilities Act (ADA) Supplement</t>
  </si>
  <si>
    <t>CFO of Requesting Agency</t>
  </si>
  <si>
    <t>Director of Requesting Agency</t>
  </si>
  <si>
    <t>Designated Agency Liaison</t>
  </si>
  <si>
    <t>For requesting agency use only:</t>
  </si>
  <si>
    <t>If Yes, what are they.</t>
  </si>
  <si>
    <t>No</t>
  </si>
  <si>
    <t>Yes</t>
  </si>
  <si>
    <t>4. Are  there any other factors that should be brought to the attention of CMS Bureau of Property Management prior to entering lease negotiations</t>
  </si>
  <si>
    <t xml:space="preserve">3. Do you have any need for major tenant improvement? </t>
  </si>
  <si>
    <t xml:space="preserve">2. Does this location meet the programmatic needs of your Agency?   </t>
  </si>
  <si>
    <t>Approx #</t>
  </si>
  <si>
    <t>Decrease</t>
  </si>
  <si>
    <t>Increase</t>
  </si>
  <si>
    <t xml:space="preserve">If Yes </t>
  </si>
  <si>
    <t>1. Do you expect any major staff increase or decrease at this location within the next 12 months?</t>
  </si>
  <si>
    <t>12. COMMENTS/JUSTIFICATION (Continued)</t>
  </si>
  <si>
    <t>* If additional space is being requested, please include a separate letter of justification.</t>
  </si>
  <si>
    <t>History/ Background:</t>
  </si>
  <si>
    <t>Please identify any cost savings / cost avoidance associated with the requested action.  Itemize all indirect costs associated with this request, such as moving, communications relocation (telecom and datacom) and any other miscellaneous costs which would be associated with additional space, relocation, or the savings related to renewing existing lease.</t>
  </si>
  <si>
    <t>Associated with the denial of the requested action:</t>
  </si>
  <si>
    <t>Associated with approval of the requested action:</t>
  </si>
  <si>
    <t>Please be specific in identifying the following potential disruptions in agency programs and / or other programmatic effects:</t>
  </si>
  <si>
    <t>What beneficial effects upon agency programs, employees, and clientele are associated with the requested action?  For renegotiation of leases, detailed justification must be provided.  This information will be reviewed by Department of Central Management Services to determine if renegotiation is in the best interest of the State.  If required information is not provided, the Space Request will be returned for further action.</t>
  </si>
  <si>
    <t xml:space="preserve">     Janitorial</t>
  </si>
  <si>
    <t xml:space="preserve">     Air Filter Cleaning/Replacement</t>
  </si>
  <si>
    <t xml:space="preserve">     Carpet Cleaning</t>
  </si>
  <si>
    <t xml:space="preserve">     Window Washing Service</t>
  </si>
  <si>
    <t xml:space="preserve">     Alarm Maintenance</t>
  </si>
  <si>
    <t xml:space="preserve">     Light Bulb Replacement</t>
  </si>
  <si>
    <t xml:space="preserve">     Mat/Towel Service</t>
  </si>
  <si>
    <t xml:space="preserve">     Alarm Monitoring</t>
  </si>
  <si>
    <t xml:space="preserve">     Security Guard Service</t>
  </si>
  <si>
    <t xml:space="preserve">     Waste Disposal/Removal</t>
  </si>
  <si>
    <t xml:space="preserve">     Snow and Ice Removal</t>
  </si>
  <si>
    <t xml:space="preserve">     Additional Electrical Service Outside Business Hours</t>
  </si>
  <si>
    <t xml:space="preserve">     Elevator Service</t>
  </si>
  <si>
    <t xml:space="preserve">     Maintenance of Lawn and Shrubs</t>
  </si>
  <si>
    <t xml:space="preserve">     Fire Extinguisher Maintenance</t>
  </si>
  <si>
    <t xml:space="preserve">     Exterminating Service</t>
  </si>
  <si>
    <t xml:space="preserve">(For Non-Consolidated Agencies, indicate past costs for all service contracts on a separate sheet.) </t>
  </si>
  <si>
    <t>For Lease Renegotiations ONLY, indicate any other services that are acquired through separate contracts for the premises.</t>
  </si>
  <si>
    <t>**Please identify if utilities are paid by Lessee, prorated, and reimbursed to the Lessor.</t>
  </si>
  <si>
    <t>Method of Payment**</t>
  </si>
  <si>
    <t>Account Number(s) Meter Number(s)</t>
  </si>
  <si>
    <t>Name and Address of Utility Company</t>
  </si>
  <si>
    <t>Annual Costs</t>
  </si>
  <si>
    <t>Water/Sewer</t>
  </si>
  <si>
    <t>Electric</t>
  </si>
  <si>
    <t>Gas/Oil</t>
  </si>
  <si>
    <t>Please provide the following information on current lease location:</t>
  </si>
  <si>
    <t>LOCATION:</t>
  </si>
  <si>
    <t>LEASE NO:</t>
  </si>
  <si>
    <t>Utility Information</t>
  </si>
  <si>
    <r>
      <t xml:space="preserve">Under the Projected Head Count (HC) list any additional positions that are expected to be added to the unit in the next two years and the anticipated office space type needed. This projection </t>
    </r>
    <r>
      <rPr>
        <b/>
        <sz val="10"/>
        <rFont val="Arial"/>
        <family val="2"/>
      </rPr>
      <t>should not</t>
    </r>
    <r>
      <rPr>
        <sz val="10"/>
        <rFont val="Arial"/>
        <family val="2"/>
      </rPr>
      <t xml:space="preserve"> reflect the agency or business unit organizational chart open positions.</t>
    </r>
    <r>
      <rPr>
        <b/>
        <sz val="10"/>
        <rFont val="Arial"/>
        <family val="2"/>
      </rPr>
      <t xml:space="preserve"> Only list positions that have been approved and budgeted</t>
    </r>
    <r>
      <rPr>
        <sz val="10"/>
        <rFont val="Arial"/>
        <family val="2"/>
      </rPr>
      <t xml:space="preserve"> to be added in the next 2 fiscal years. </t>
    </r>
  </si>
  <si>
    <r>
      <t>SUMMARY OF SPACE NEEDS</t>
    </r>
    <r>
      <rPr>
        <sz val="10"/>
        <rFont val="Arial"/>
        <family val="2"/>
      </rPr>
      <t>:  The Summary of Space Needs tab will automatically calculate the total Personnel and Common space required and the percentages of each of the total rentable square footage. Here you can also compare your requested space to industry standards. If the Space Requested is significantly above industry standards then a written justification will likely be required.</t>
    </r>
  </si>
  <si>
    <t>Enter the desired lease term.  The standard lease term is five years (60 months) with a termination option.  A renewal option may be included in the lease terms, for a maximum lease term of 10 years (120 months). All leases are subject to termination and cancellation in any year for which the General Assembly fails to make an appropriation to make payments under the terms of the lease.  Enter the primary site and building use.  If additional space is needed for any expansion, please attach additional documentation.  Enter the appropriation funding source for "non-consolidated" agencies, and the maximum rental rate desired for this space.</t>
  </si>
  <si>
    <r>
      <t>LOCATION REQUESTED</t>
    </r>
    <r>
      <rPr>
        <sz val="10"/>
        <rFont val="Arial"/>
        <family val="2"/>
      </rPr>
      <t>:  Enter the “</t>
    </r>
    <r>
      <rPr>
        <i/>
        <sz val="10"/>
        <rFont val="Arial"/>
        <family val="2"/>
      </rPr>
      <t>City/Area</t>
    </r>
    <r>
      <rPr>
        <sz val="10"/>
        <rFont val="Arial"/>
        <family val="2"/>
      </rPr>
      <t>” and “</t>
    </r>
    <r>
      <rPr>
        <i/>
        <sz val="10"/>
        <rFont val="Arial"/>
        <family val="2"/>
      </rPr>
      <t>County</t>
    </r>
    <r>
      <rPr>
        <sz val="10"/>
        <rFont val="Arial"/>
        <family val="2"/>
      </rPr>
      <t>” requested to satisfy the Using Agency’s programmatic needs and provide proper justification as to why.  Include “</t>
    </r>
    <r>
      <rPr>
        <i/>
        <sz val="10"/>
        <rFont val="Arial"/>
        <family val="2"/>
      </rPr>
      <t>Boundaries</t>
    </r>
    <r>
      <rPr>
        <sz val="10"/>
        <rFont val="Arial"/>
        <family val="2"/>
      </rPr>
      <t xml:space="preserve">” (road and street or other identifiable geographical boundaries) when the Using Agency’s programmatic needs are specific to particular locations.  For example, a location along a public transportation route may increase client accessibility to services. Please note that in some instances location requested may return zero (0) bids and it may be necessary for agencies to provide a larger perimeters for the location. </t>
    </r>
  </si>
  <si>
    <r>
      <t xml:space="preserve">PERSONNEL SPACE:  </t>
    </r>
    <r>
      <rPr>
        <sz val="10"/>
        <rFont val="Arial"/>
        <family val="2"/>
      </rPr>
      <t xml:space="preserve">Information </t>
    </r>
    <r>
      <rPr>
        <u/>
        <sz val="10"/>
        <rFont val="Arial"/>
        <family val="2"/>
      </rPr>
      <t>only</t>
    </r>
    <r>
      <rPr>
        <sz val="10"/>
        <rFont val="Arial"/>
        <family val="2"/>
      </rPr>
      <t xml:space="preserve"> needs to be entered in the Business Unit</t>
    </r>
    <r>
      <rPr>
        <i/>
        <sz val="10"/>
        <rFont val="Arial"/>
        <family val="2"/>
      </rPr>
      <t xml:space="preserve"> "(BU) Name"</t>
    </r>
    <r>
      <rPr>
        <sz val="10"/>
        <rFont val="Arial"/>
        <family val="2"/>
      </rPr>
      <t xml:space="preserve">, </t>
    </r>
    <r>
      <rPr>
        <i/>
        <sz val="10"/>
        <rFont val="Arial"/>
        <family val="2"/>
      </rPr>
      <t>"Number of Full Time Positions"</t>
    </r>
    <r>
      <rPr>
        <sz val="10"/>
        <rFont val="Arial"/>
        <family val="2"/>
      </rPr>
      <t>, "</t>
    </r>
    <r>
      <rPr>
        <i/>
        <sz val="10"/>
        <rFont val="Arial"/>
        <family val="2"/>
      </rPr>
      <t>Number of Part Time Positions</t>
    </r>
    <r>
      <rPr>
        <sz val="10"/>
        <rFont val="Arial"/>
        <family val="2"/>
      </rPr>
      <t xml:space="preserve">" and </t>
    </r>
    <r>
      <rPr>
        <i/>
        <sz val="10"/>
        <rFont val="Arial"/>
        <family val="2"/>
      </rPr>
      <t>"Comments"</t>
    </r>
    <r>
      <rPr>
        <sz val="10"/>
        <rFont val="Arial"/>
        <family val="2"/>
      </rPr>
      <t xml:space="preserve"> fields.  The </t>
    </r>
    <r>
      <rPr>
        <i/>
        <sz val="10"/>
        <rFont val="Arial"/>
        <family val="2"/>
      </rPr>
      <t>"Subtotal"</t>
    </r>
    <r>
      <rPr>
        <sz val="10"/>
        <rFont val="Arial"/>
        <family val="2"/>
      </rPr>
      <t xml:space="preserve"> and </t>
    </r>
    <r>
      <rPr>
        <i/>
        <sz val="10"/>
        <rFont val="Arial"/>
        <family val="2"/>
      </rPr>
      <t>"BU Total SF"</t>
    </r>
    <r>
      <rPr>
        <sz val="10"/>
        <rFont val="Arial"/>
        <family val="2"/>
      </rPr>
      <t xml:space="preserve"> fields are </t>
    </r>
    <r>
      <rPr>
        <u/>
        <sz val="10"/>
        <rFont val="Arial"/>
        <family val="2"/>
      </rPr>
      <t>automatically updated</t>
    </r>
    <r>
      <rPr>
        <sz val="10"/>
        <rFont val="Arial"/>
        <family val="2"/>
      </rPr>
      <t xml:space="preserve"> as the user enters information in the </t>
    </r>
    <r>
      <rPr>
        <i/>
        <sz val="10"/>
        <rFont val="Arial"/>
        <family val="2"/>
      </rPr>
      <t>"Number of Positions"</t>
    </r>
    <r>
      <rPr>
        <sz val="10"/>
        <rFont val="Arial"/>
        <family val="2"/>
      </rPr>
      <t xml:space="preserve"> field.  In the space provided, list each business unit name.  For each space type designate the number of employees in the unit that are either Part-time or Full-time in the two columns. In the comments section please highlight any offices, workstations or cubicles that have been included for field staff or </t>
    </r>
    <r>
      <rPr>
        <u/>
        <sz val="10"/>
        <rFont val="Arial"/>
        <family val="2"/>
      </rPr>
      <t>as secondary office space for senior personnel</t>
    </r>
    <r>
      <rPr>
        <sz val="10"/>
        <rFont val="Arial"/>
        <family val="2"/>
      </rPr>
      <t xml:space="preserve"> who may also have an office at another location. </t>
    </r>
  </si>
  <si>
    <r>
      <t xml:space="preserve">Any action requested by a Using Agency relating to space needs for leased property requires the submittal of a completed </t>
    </r>
    <r>
      <rPr>
        <i/>
        <sz val="10"/>
        <rFont val="Arial"/>
        <family val="2"/>
      </rPr>
      <t>Space Request Form</t>
    </r>
    <r>
      <rPr>
        <sz val="10"/>
        <rFont val="Arial"/>
        <family val="2"/>
      </rPr>
      <t xml:space="preserve"> to the Bureau of Property Management (BoPM) Leasing Department. Contact information is available at the bottom of this page. </t>
    </r>
  </si>
  <si>
    <t>25 to 30</t>
  </si>
  <si>
    <r>
      <t>COMMENTS/JUSTIFICATION</t>
    </r>
    <r>
      <rPr>
        <sz val="10"/>
        <rFont val="Arial"/>
        <family val="2"/>
      </rPr>
      <t xml:space="preserve">:  Respond to the requested information in this section by providing detailed comments and justifications.  For lease renegotiations CMS must determine if it is in the </t>
    </r>
    <r>
      <rPr>
        <u/>
        <sz val="10"/>
        <rFont val="Arial"/>
        <family val="2"/>
      </rPr>
      <t>best interest of the State</t>
    </r>
    <r>
      <rPr>
        <sz val="10"/>
        <rFont val="Arial"/>
        <family val="2"/>
      </rPr>
      <t xml:space="preserve"> to remain in the premises or to solicit proposals for new space; it is the responsibility of the Using Agency to provide sufficient justification in this section of the </t>
    </r>
    <r>
      <rPr>
        <i/>
        <sz val="10"/>
        <rFont val="Arial"/>
        <family val="2"/>
      </rPr>
      <t>Space Request Form</t>
    </r>
    <r>
      <rPr>
        <sz val="10"/>
        <rFont val="Arial"/>
        <family val="2"/>
      </rPr>
      <t xml:space="preserve">.  NOTE: Justification for parking spaces must be provided in accordance with the CMS, Property Management Operations Policy on Parking at State Facilities, Policy No. 02.01.00, or the request will be denied.  </t>
    </r>
  </si>
  <si>
    <t>Standard Office</t>
  </si>
  <si>
    <t>Executive Office</t>
  </si>
  <si>
    <t>Standard Cubicle</t>
  </si>
  <si>
    <r>
      <t xml:space="preserve">Per the new CMS Space Standards (effective September 1, 2020), space type for each position to be designated as </t>
    </r>
    <r>
      <rPr>
        <i/>
        <sz val="10"/>
        <rFont val="Arial"/>
        <family val="2"/>
      </rPr>
      <t>standard, medium or executive office space</t>
    </r>
    <r>
      <rPr>
        <sz val="10"/>
        <rFont val="Arial"/>
        <family val="2"/>
      </rPr>
      <t>,</t>
    </r>
    <r>
      <rPr>
        <i/>
        <sz val="10"/>
        <rFont val="Arial"/>
        <family val="2"/>
      </rPr>
      <t xml:space="preserve"> standard, medium or executive</t>
    </r>
    <r>
      <rPr>
        <sz val="10"/>
        <rFont val="Arial"/>
        <family val="2"/>
      </rPr>
      <t xml:space="preserve"> </t>
    </r>
    <r>
      <rPr>
        <i/>
        <sz val="10"/>
        <rFont val="Arial"/>
        <family val="2"/>
      </rPr>
      <t>cubicle space</t>
    </r>
    <r>
      <rPr>
        <sz val="10"/>
        <rFont val="Arial"/>
        <family val="2"/>
      </rPr>
      <t xml:space="preserve">, or </t>
    </r>
    <r>
      <rPr>
        <i/>
        <sz val="10"/>
        <rFont val="Arial"/>
        <family val="2"/>
      </rPr>
      <t xml:space="preserve">Bench space </t>
    </r>
    <r>
      <rPr>
        <sz val="10"/>
        <rFont val="Arial"/>
        <family val="2"/>
      </rPr>
      <t>(open interior workstation). "</t>
    </r>
    <r>
      <rPr>
        <i/>
        <sz val="10"/>
        <rFont val="Arial"/>
        <family val="2"/>
      </rPr>
      <t>Professional"</t>
    </r>
    <r>
      <rPr>
        <sz val="10"/>
        <rFont val="Arial"/>
        <family val="2"/>
      </rPr>
      <t xml:space="preserve"> full-time employees may be assigned either an office or a cubicle.  Any request for </t>
    </r>
    <r>
      <rPr>
        <i/>
        <sz val="10"/>
        <rFont val="Arial"/>
        <family val="2"/>
      </rPr>
      <t>"Professional"</t>
    </r>
    <r>
      <rPr>
        <sz val="10"/>
        <rFont val="Arial"/>
        <family val="2"/>
      </rPr>
      <t xml:space="preserve"> office space must include justification (examples: security, confidentiality, private consultation) in the comments section.</t>
    </r>
    <r>
      <rPr>
        <i/>
        <sz val="10"/>
        <rFont val="Arial"/>
        <family val="2"/>
      </rPr>
      <t xml:space="preserve"> "Field Staff"</t>
    </r>
    <r>
      <rPr>
        <sz val="10"/>
        <rFont val="Arial"/>
        <family val="2"/>
      </rPr>
      <t xml:space="preserve"> employees may be assigned either a cubicle or an open space.  No less that two (2) Field Staff shall be assigned to each individual work station.  </t>
    </r>
  </si>
  <si>
    <t>Executive Cubicle</t>
  </si>
  <si>
    <t>Total Spaces**</t>
  </si>
  <si>
    <t>** Total Spaces Needed: Assumes seat sharing for Part Time positions of 2 people per 1 seat unless noted otherwise.</t>
  </si>
  <si>
    <t>* Maximum size indicated if the Space Standards allows for a range in size.</t>
  </si>
  <si>
    <t>The spreadsheet will automatically calculate the subtotal area allowance (see Office Space Standards and Area Allowance below) for the Business Unit.  The area allowance takes into consideration the share of circulation space required for each position type.  The spreadsheet then automatically calculates the total square feet required per personnel type by adding the subtotal personnel area to the subtotal area allowance.  As the number of positions are entered, the subtotal per position, subtotal area allowance per position, and total square feet for each business unit will be automatically calculated.</t>
  </si>
  <si>
    <t>Illustrative furniture layout</t>
  </si>
  <si>
    <t>Bench
(Open Work Station)</t>
  </si>
  <si>
    <t>RFI for new lease location</t>
  </si>
  <si>
    <t>IGA/IAA for new location</t>
  </si>
  <si>
    <t>Alt-RFI under 10,000 SF under $100,000.00 year</t>
  </si>
  <si>
    <t>Relocation of current lease</t>
  </si>
  <si>
    <t>Lease renewal without changes</t>
  </si>
  <si>
    <t>Lease renewal with improvements</t>
  </si>
  <si>
    <t>Lease amendment – Increase of space</t>
  </si>
  <si>
    <t>Lease amendment – reduction of space</t>
  </si>
  <si>
    <t>Termination/Canceling</t>
  </si>
  <si>
    <t>Delegation of leasing authority</t>
  </si>
  <si>
    <t>Action Requested</t>
  </si>
  <si>
    <t>Lists feed drop-down menus - do not edit</t>
  </si>
  <si>
    <t>Click here and select from the drop-down menu</t>
  </si>
  <si>
    <t>Action Requested - Comments</t>
  </si>
  <si>
    <t>Other (enter comments at right)</t>
  </si>
  <si>
    <t>Professional Staff</t>
  </si>
  <si>
    <t>Professional Staff / Clerical Staff</t>
  </si>
  <si>
    <t>Managerial Staff / Professional Staff with unique requirements (CMS approval required)</t>
  </si>
  <si>
    <t>% Offices</t>
  </si>
  <si>
    <t>Office Target</t>
  </si>
  <si>
    <t>Target displayed for the percentage of office compared to open work stations</t>
  </si>
  <si>
    <t>Alt. 1</t>
  </si>
  <si>
    <t>Alt. 2</t>
  </si>
  <si>
    <t>Alt. 3</t>
  </si>
  <si>
    <t>Size</t>
  </si>
  <si>
    <t>4 seats / 64 SF</t>
  </si>
  <si>
    <t>6 seats / 100 SF</t>
  </si>
  <si>
    <t>Huddle</t>
  </si>
  <si>
    <t>8 seats / 165 SF</t>
  </si>
  <si>
    <t>Seats / Area</t>
  </si>
  <si>
    <t>Conference</t>
  </si>
  <si>
    <t>12 seats / 273 SF</t>
  </si>
  <si>
    <t>Large - Alt. 1</t>
  </si>
  <si>
    <t>Large - Alt. 2A</t>
  </si>
  <si>
    <t>Large - Alt. 2B</t>
  </si>
  <si>
    <t>20-40 seats / 760 SF</t>
  </si>
  <si>
    <t>Break Room</t>
  </si>
  <si>
    <t>8 seats / 150 SF</t>
  </si>
  <si>
    <t>16 seats / 250 SF</t>
  </si>
  <si>
    <t>24 seats / 378 SF</t>
  </si>
  <si>
    <r>
      <t xml:space="preserve">225 to 250
</t>
    </r>
    <r>
      <rPr>
        <i/>
        <sz val="10"/>
        <rFont val="Arial"/>
        <family val="2"/>
      </rPr>
      <t>Note preferences for executive office layout in the
comments section of  'Worksheet - Personnel Space'. 
Alternatives larger than 250 SF require business case justification.</t>
    </r>
  </si>
  <si>
    <r>
      <t>COMPLETED SPACE REQUEST FORMS</t>
    </r>
    <r>
      <rPr>
        <sz val="10"/>
        <rFont val="Arial"/>
        <family val="2"/>
      </rPr>
      <t xml:space="preserve"> are to be emailed to:</t>
    </r>
    <r>
      <rPr>
        <b/>
        <sz val="10"/>
        <rFont val="Arial"/>
        <family val="2"/>
      </rPr>
      <t xml:space="preserve"> CMS.SpaceRequest@illinois.gov  </t>
    </r>
  </si>
  <si>
    <t>Specialty Space Requests Summary</t>
  </si>
  <si>
    <t>Specialty Space Requests</t>
  </si>
  <si>
    <t>Reason for Location:</t>
  </si>
  <si>
    <t>SIGNATURES</t>
  </si>
  <si>
    <t>What changes to programs, services, or activities could potentially impact your future space needs at this location?</t>
  </si>
  <si>
    <t>Only displays first 15 spaces. See Worksheet if greater than 15.</t>
  </si>
  <si>
    <r>
      <t>The space allocated for Assembly Areas, Common Office Areas and Storage Areas will be based upon a multiple of the allocation for the standard interior office space to facilitate future reconfiguration of space. Special requirements for each space should be entered under the “</t>
    </r>
    <r>
      <rPr>
        <i/>
        <sz val="10"/>
        <rFont val="Arial"/>
        <family val="2"/>
      </rPr>
      <t>Comments</t>
    </r>
    <r>
      <rPr>
        <sz val="10"/>
        <rFont val="Arial"/>
        <family val="2"/>
      </rPr>
      <t xml:space="preserve">” column.  Before submitting this space request, review any union contracts for compliance with provisions of the contract. </t>
    </r>
  </si>
  <si>
    <r>
      <rPr>
        <b/>
        <sz val="10"/>
        <rFont val="Arial"/>
        <family val="2"/>
      </rPr>
      <t>SPECIALTY SPACES</t>
    </r>
    <r>
      <rPr>
        <sz val="10"/>
        <rFont val="Arial"/>
        <family val="2"/>
      </rPr>
      <t>: Spaces that are not captured under the standard fields such as hearing rooms and computer rooms may be entered in the Common Spaces worksheet under "</t>
    </r>
    <r>
      <rPr>
        <i/>
        <sz val="10"/>
        <rFont val="Arial"/>
        <family val="2"/>
      </rPr>
      <t>Specialty Space Requests</t>
    </r>
    <r>
      <rPr>
        <sz val="10"/>
        <rFont val="Arial"/>
        <family val="2"/>
      </rPr>
      <t>". This is optional and may not be necessary for all agencies. Written justification may be required for specialty spaces.</t>
    </r>
  </si>
  <si>
    <t>Hearing Room</t>
  </si>
  <si>
    <t>Total Current Positions</t>
  </si>
  <si>
    <t>Approx. area (NSF) per space*</t>
  </si>
  <si>
    <t>Enter the quantity of Personnel Positions:</t>
  </si>
  <si>
    <t>Current
Full-time</t>
  </si>
  <si>
    <t>Current
Part-time or Field Staff</t>
  </si>
  <si>
    <t>Qty Personnel</t>
  </si>
  <si>
    <t>Area needed for Current &amp; Prosective Positions</t>
  </si>
  <si>
    <t>Area needed for Current Positions</t>
  </si>
  <si>
    <t>TOTAL Prospective
      (Years 1 &amp; 2)</t>
  </si>
  <si>
    <t>TOTAL - Current</t>
  </si>
  <si>
    <t>TOTAL - Prospective</t>
  </si>
  <si>
    <t>Current</t>
  </si>
  <si>
    <t>Specify the area (square footage) and the requested quantity. Indicate seats or # staff where applicable.</t>
  </si>
  <si>
    <t>Specialty Space</t>
  </si>
  <si>
    <t>Total</t>
  </si>
  <si>
    <t>Prospective positions</t>
  </si>
  <si>
    <t>Year 1 (next 12 months)</t>
  </si>
  <si>
    <t>Year 2 (12-24 months)</t>
  </si>
  <si>
    <t>Current positions</t>
  </si>
  <si>
    <t>Full Time</t>
  </si>
  <si>
    <t>Part Time</t>
  </si>
  <si>
    <t>Split prospective positions into those expected in the next 12 months (Year 1) and those expected 12-24 months from now (Year 2).</t>
  </si>
  <si>
    <t>Prospective, Budgeted  Year 1</t>
  </si>
  <si>
    <t>Prospective, Budgeted  Year 2</t>
  </si>
  <si>
    <t>Year 1
(next 12 months)</t>
  </si>
  <si>
    <t>Year 2
(12-24 months)</t>
  </si>
  <si>
    <t>Year 1</t>
  </si>
  <si>
    <t>Year 2</t>
  </si>
  <si>
    <t>Year 2
(12-24
months)</t>
  </si>
  <si>
    <r>
      <t xml:space="preserve">Total Space Required </t>
    </r>
    <r>
      <rPr>
        <sz val="12"/>
        <color indexed="9"/>
        <rFont val="Arial"/>
        <family val="2"/>
      </rPr>
      <t>(Current Personnel &amp; Common Space)</t>
    </r>
  </si>
  <si>
    <r>
      <t>Total Personnel</t>
    </r>
    <r>
      <rPr>
        <sz val="12"/>
        <color indexed="9"/>
        <rFont val="Arial"/>
        <family val="2"/>
      </rPr>
      <t xml:space="preserve"> (Current Headcount)</t>
    </r>
  </si>
  <si>
    <t>Full-
time</t>
  </si>
  <si>
    <t>NA</t>
  </si>
  <si>
    <t>PT / Field</t>
  </si>
  <si>
    <t>RSF/
person</t>
  </si>
  <si>
    <t>Total Spaces for Current Personnel</t>
  </si>
  <si>
    <t>Personnel space needs</t>
  </si>
  <si>
    <t>Total USF</t>
  </si>
  <si>
    <t xml:space="preserve">
(Note secondary office space needs for senior management, field staff, etc.)</t>
  </si>
  <si>
    <t>Current &amp; Prospective Positions</t>
  </si>
  <si>
    <t>6 seats / 300 SF</t>
  </si>
  <si>
    <t xml:space="preserve">Enter each BU name and the number of full-time, part-time, and prospective positions associated with each Interior Office space type. </t>
  </si>
  <si>
    <t>Enter Comments as needed.</t>
  </si>
  <si>
    <t>Total Area (Common Office Space):</t>
  </si>
  <si>
    <t>File room</t>
  </si>
  <si>
    <t>Server room</t>
  </si>
  <si>
    <t>Computer room</t>
  </si>
  <si>
    <t>Hearing room</t>
  </si>
  <si>
    <t>Touchdown desk (explain need)</t>
  </si>
  <si>
    <t>Touchdown office (explain need)</t>
  </si>
  <si>
    <t>Other</t>
  </si>
  <si>
    <t>Large Cubicle</t>
  </si>
  <si>
    <t>Managerial Staff / Professional Staff</t>
  </si>
  <si>
    <t>layout may or may not have guest seats</t>
  </si>
  <si>
    <r>
      <t>Programmatic Objective:</t>
    </r>
    <r>
      <rPr>
        <sz val="10"/>
        <rFont val="Arial"/>
        <family val="2"/>
      </rPr>
      <t xml:space="preserve"> Describe how this request will help meet the objective of your agency and the State </t>
    </r>
  </si>
  <si>
    <r>
      <t>Economic Justification:</t>
    </r>
    <r>
      <rPr>
        <sz val="11"/>
        <color theme="1"/>
        <rFont val="Calibri"/>
        <family val="2"/>
        <scheme val="minor"/>
      </rPr>
      <t xml:space="preserve"> Provide a three to five bullet point summary   </t>
    </r>
  </si>
  <si>
    <r>
      <t xml:space="preserve">The requested space is </t>
    </r>
    <r>
      <rPr>
        <b/>
        <sz val="10"/>
        <rFont val="Arial"/>
        <family val="2"/>
      </rPr>
      <t>NECESSARY</t>
    </r>
    <r>
      <rPr>
        <sz val="10"/>
        <rFont val="Arial"/>
        <family val="2"/>
      </rPr>
      <t xml:space="preserve"> and </t>
    </r>
    <r>
      <rPr>
        <b/>
        <sz val="10"/>
        <rFont val="Arial"/>
        <family val="2"/>
      </rPr>
      <t>FUNDS ARE AVAILABLE</t>
    </r>
    <r>
      <rPr>
        <sz val="10"/>
        <rFont val="Arial"/>
        <family val="2"/>
      </rPr>
      <t>. This Agency has thoroughly reviewed our operational and programmatic needs and they are accurately set forth in this document including projected changes to the Agency's space need at this location. I hereby authorize the Department of Central Management Services to enter into negotiations on behalf of this agency and finalize  the needs as set forth in this Space Request . This document serves as a binding commitment of agency funds for any subsequent contract approved by DCMS.</t>
    </r>
  </si>
  <si>
    <t xml:space="preserve">If the Space Request is for PARKING SPACES ONLY, submit the following sections:  1 Contacts, 2 Action Requested, 3 Location Desired, 10 Parking Checklist, and 12 Justification. NOTE: Justification for parking spaces must be provided in accordance with the CMS, Property Management Operations Policy on Parking at State Facilities, Policy No. 02.01.00, or the request will be denied.  </t>
  </si>
  <si>
    <t>Small Office</t>
  </si>
  <si>
    <t>Large Office</t>
  </si>
  <si>
    <t xml:space="preserve">Department / Agency Executive Staff (COS, COO, GC) </t>
  </si>
  <si>
    <t>Managers and legal staff</t>
  </si>
  <si>
    <r>
      <t xml:space="preserve">The </t>
    </r>
    <r>
      <rPr>
        <b/>
        <i/>
        <sz val="10"/>
        <color indexed="30"/>
        <rFont val="Arial"/>
        <family val="2"/>
      </rPr>
      <t>Space Request Form</t>
    </r>
    <r>
      <rPr>
        <b/>
        <sz val="10"/>
        <color indexed="30"/>
        <rFont val="Arial"/>
        <family val="2"/>
      </rPr>
      <t xml:space="preserve"> shall be completed by the Using Agency requesting space in a building leased by the State or requesting space in a building to be leased by the State through a </t>
    </r>
    <r>
      <rPr>
        <b/>
        <i/>
        <sz val="10"/>
        <color indexed="30"/>
        <rFont val="Arial"/>
        <family val="2"/>
      </rPr>
      <t xml:space="preserve">Request For Information </t>
    </r>
    <r>
      <rPr>
        <b/>
        <sz val="10"/>
        <color indexed="30"/>
        <rFont val="Arial"/>
        <family val="2"/>
      </rPr>
      <t xml:space="preserve">(RFI) process.  The </t>
    </r>
    <r>
      <rPr>
        <b/>
        <i/>
        <sz val="10"/>
        <color indexed="30"/>
        <rFont val="Arial"/>
        <family val="2"/>
      </rPr>
      <t>Space Request Form</t>
    </r>
    <r>
      <rPr>
        <b/>
        <sz val="10"/>
        <color indexed="30"/>
        <rFont val="Arial"/>
        <family val="2"/>
      </rPr>
      <t xml:space="preserve"> is also required for requesting the renewal of an existing lease, requesting termination of an existing lease, requesting an amendment to an existing lease and for requesting tenant improvements to leased property during the term of the lease. An agency requesting delegation of leasing authority must also complete a </t>
    </r>
    <r>
      <rPr>
        <b/>
        <i/>
        <sz val="10"/>
        <color indexed="30"/>
        <rFont val="Arial"/>
        <family val="2"/>
      </rPr>
      <t>Space Request Form</t>
    </r>
    <r>
      <rPr>
        <b/>
        <sz val="10"/>
        <color indexed="30"/>
        <rFont val="Arial"/>
        <family val="2"/>
      </rPr>
      <t xml:space="preserve">.   </t>
    </r>
  </si>
  <si>
    <r>
      <t xml:space="preserve">(Form </t>
    </r>
    <r>
      <rPr>
        <sz val="10"/>
        <rFont val="Times New Roman"/>
        <family val="1"/>
      </rPr>
      <t>Il</t>
    </r>
    <r>
      <rPr>
        <sz val="10"/>
        <rFont val="Arial"/>
        <family val="2"/>
      </rPr>
      <t xml:space="preserve"> 401-0006 rev. 3/16/21)</t>
    </r>
  </si>
  <si>
    <t>20-30 seats / 750 SF</t>
  </si>
  <si>
    <t>Mini</t>
  </si>
  <si>
    <t>0-2 seats / 64 SF</t>
  </si>
  <si>
    <t>If an enclosed room, table and chairs will be omitted due to ADA requirements.</t>
  </si>
  <si>
    <t>CMS-BoPM Contacts</t>
  </si>
  <si>
    <t>Name</t>
  </si>
  <si>
    <t>Title</t>
  </si>
  <si>
    <t xml:space="preserve">Office </t>
  </si>
  <si>
    <t>Cell</t>
  </si>
  <si>
    <t>E-Mail</t>
  </si>
  <si>
    <t>Deputy Director</t>
  </si>
  <si>
    <t>(217) 558-1652</t>
  </si>
  <si>
    <t>(217) 761-0328</t>
  </si>
  <si>
    <t>Assistant Deputy Director</t>
  </si>
  <si>
    <t>jennifer.haley@Illinois.gov</t>
  </si>
  <si>
    <t>Matthew Wolf</t>
  </si>
  <si>
    <t>CMS - Architect</t>
  </si>
  <si>
    <t>(217) 782-5585</t>
  </si>
  <si>
    <t>(217) 299-4832</t>
  </si>
  <si>
    <t>matthew.wolf@Illinois.gov</t>
  </si>
  <si>
    <t>Property and Transactions Manager</t>
  </si>
  <si>
    <r>
      <t>ACTION REQUESTED</t>
    </r>
    <r>
      <rPr>
        <sz val="10"/>
        <rFont val="Arial"/>
        <family val="2"/>
      </rPr>
      <t xml:space="preserve">: </t>
    </r>
    <r>
      <rPr>
        <sz val="10"/>
        <color indexed="8"/>
        <rFont val="Arial"/>
        <family val="2"/>
      </rPr>
      <t xml:space="preserve"> Use the drop down menu to select the desired action of BoPM Leasing department regarding an existing or new lease. If a new lease or a lease relocation is expected to be under 10,000 Square Feet and cost under $100,000 per year then please select the</t>
    </r>
    <r>
      <rPr>
        <i/>
        <sz val="10"/>
        <rFont val="Arial"/>
        <family val="2"/>
      </rPr>
      <t xml:space="preserve"> Alt-RFI under 10,000 SF under $100,000 year</t>
    </r>
    <r>
      <rPr>
        <sz val="10"/>
        <color indexed="8"/>
        <rFont val="Arial"/>
        <family val="2"/>
      </rPr>
      <t xml:space="preserve"> option from the drop down. If the </t>
    </r>
    <r>
      <rPr>
        <i/>
        <sz val="10"/>
        <rFont val="Arial"/>
        <family val="2"/>
      </rPr>
      <t>action requested</t>
    </r>
    <r>
      <rPr>
        <sz val="10"/>
        <color indexed="8"/>
        <rFont val="Arial"/>
        <family val="2"/>
      </rPr>
      <t xml:space="preserve"> is related to an existing lease please be sure to include the existing Lease Number and it's current Expiration Date. If the action selected was</t>
    </r>
    <r>
      <rPr>
        <i/>
        <sz val="10"/>
        <rFont val="Arial"/>
        <family val="2"/>
      </rPr>
      <t xml:space="preserve"> IGA/IAA for new location</t>
    </r>
    <r>
      <rPr>
        <sz val="10"/>
        <color indexed="8"/>
        <rFont val="Arial"/>
        <family val="2"/>
      </rPr>
      <t>, please indicate in the IGA/IAA Identified Opportunity box, the location and the agency, institution or governmental entity this desired IGA/IAA will be with. This information is critical for assisting CMS in identifying the most appropriate action to take to accomplish the action requested.</t>
    </r>
  </si>
  <si>
    <t>313 S. 6th Street</t>
  </si>
  <si>
    <t>Springfield, IL 62701</t>
  </si>
  <si>
    <t>INSTRUCTIONS FOR COMPLETING A CMS SPACE REQUEST FORM - LEASED</t>
  </si>
  <si>
    <r>
      <t>Enter the name, current address, and number of staff of the unit (Department, Bureau, Division, Section, etc.) to occupy newly acquired space or occupying the existing space for which requested action applies.  Include the name of the “</t>
    </r>
    <r>
      <rPr>
        <i/>
        <sz val="10"/>
        <rFont val="Arial"/>
        <family val="2"/>
      </rPr>
      <t>Agency Fiscal Contact</t>
    </r>
    <r>
      <rPr>
        <sz val="10"/>
        <rFont val="Arial"/>
        <family val="2"/>
      </rPr>
      <t>” person with their title, telephone number(s) and email address for correspondence as cost may be involved.</t>
    </r>
  </si>
  <si>
    <t>If more than seven business units will be occupying the space, call the CMS-BoPM for clarification.</t>
  </si>
  <si>
    <r>
      <t>PARKING</t>
    </r>
    <r>
      <rPr>
        <sz val="10"/>
        <rFont val="Arial"/>
        <family val="2"/>
      </rPr>
      <t>: This may not be applicable for Agency's request. If it is, for each item on the Site Requirement Checklist, enter the requested number of parking spaces requested by the Agency. Please identify the request for Using Agency’s staff and clients and the number of handicap accessible spaces that may be requested for any accommodation.  Please provide justification for the request.  CMS may enter an adjustment based on the type and amount of parking requested and request additional information from the User Agency prior to approvals or rejection or adjustment. The requested number of parking spaces will be automatically calculated as the number is entered.  The total number of parking spaces will be calculated when CMS reviews the form.</t>
    </r>
  </si>
  <si>
    <r>
      <t>UTILITIES</t>
    </r>
    <r>
      <rPr>
        <sz val="10"/>
        <rFont val="Arial"/>
        <family val="2"/>
      </rPr>
      <t xml:space="preserve">: </t>
    </r>
    <r>
      <rPr>
        <u/>
        <sz val="10"/>
        <rFont val="Arial"/>
        <family val="2"/>
      </rPr>
      <t>To be completed internally by CMS personnel and likely existing.</t>
    </r>
  </si>
  <si>
    <t>2</t>
  </si>
  <si>
    <t>8</t>
  </si>
  <si>
    <t>16</t>
  </si>
  <si>
    <t>24</t>
  </si>
  <si>
    <t>12-14</t>
  </si>
  <si>
    <t>6. SUMMARY OF SPACE NEEDS (PERSONNEL &amp; COMMON OFFICE)</t>
  </si>
  <si>
    <t>7. CHECKLISTS</t>
  </si>
  <si>
    <t>8. PARKING CHECKLIST</t>
  </si>
  <si>
    <t>9. AMERICANS WITH DISABILITIES ACT (ADA) SUPPLEMENT</t>
  </si>
  <si>
    <t>10. UTILITY INFORMATION (To be filled out internally by CMS)</t>
  </si>
  <si>
    <t>SPACE REQUEST FORM - LEASED</t>
  </si>
  <si>
    <r>
      <t>10a.</t>
    </r>
    <r>
      <rPr>
        <sz val="10"/>
        <rFont val="Arial"/>
        <family val="2"/>
      </rPr>
      <t xml:space="preserve"> </t>
    </r>
    <r>
      <rPr>
        <b/>
        <sz val="10"/>
        <rFont val="Arial"/>
        <family val="2"/>
      </rPr>
      <t>ADDITIONAL CONTRACTUAL SERVICES</t>
    </r>
    <r>
      <rPr>
        <sz val="10"/>
        <rFont val="Arial"/>
        <family val="2"/>
      </rPr>
      <t xml:space="preserve">:  </t>
    </r>
  </si>
  <si>
    <t>11. COMMENTS/JUSTIFICATION</t>
  </si>
  <si>
    <t>John Kilroy</t>
  </si>
  <si>
    <t>217-558-8086</t>
  </si>
  <si>
    <t>217-725-0953</t>
  </si>
  <si>
    <t>John.kilroy@Illinois.gov</t>
  </si>
  <si>
    <t>Phone:  217-558-8086</t>
  </si>
  <si>
    <t>Email: john.kilroy@illinois.gov</t>
  </si>
  <si>
    <t>5 Days a week</t>
  </si>
  <si>
    <t>4 days a week</t>
  </si>
  <si>
    <t>3 days a week</t>
  </si>
  <si>
    <t>1 or 2 days a week</t>
  </si>
  <si>
    <t>Never</t>
  </si>
  <si>
    <t>How</t>
  </si>
  <si>
    <t xml:space="preserve">Many </t>
  </si>
  <si>
    <t>Days</t>
  </si>
  <si>
    <t>In</t>
  </si>
  <si>
    <t>BoPM Transaction Manager Approval</t>
  </si>
  <si>
    <t>Jennifer Haley Perrin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</si>
</sst>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1" formatCode="_(* #,##0_);_(* \(#,##0\);_(* &quot;-&quot;_);_(@_)"/>
    <numFmt numFmtId="164" formatCode="#,###\ &quot;USF&quot;"/>
    <numFmt numFmtId="165" formatCode="#,###\ &quot;RSF&quot;"/>
  </numFmts>
  <fonts count="49" x14ac:knownFonts="1">
    <font>
      <sz val="11"/>
      <color theme="1"/>
      <name val="Calibri"/>
      <family val="2"/>
      <scheme val="minor"/>
    </font>
    <font>
      <b/>
      <sz val="14"/>
      <name val="Arial"/>
      <family val="2"/>
    </font>
    <font>
      <sz val="14"/>
      <name val="Arial"/>
      <family val="2"/>
    </font>
    <font>
      <b/>
      <sz val="10"/>
      <name val="Arial"/>
      <family val="2"/>
    </font>
    <font>
      <sz val="8"/>
      <name val="Arial"/>
      <family val="2"/>
    </font>
    <font>
      <sz val="10"/>
      <name val="Arial"/>
      <family val="2"/>
    </font>
    <font>
      <i/>
      <sz val="8"/>
      <name val="Arial"/>
      <family val="2"/>
    </font>
    <font>
      <sz val="10"/>
      <color indexed="8"/>
      <name val="Arial"/>
      <family val="2"/>
    </font>
    <font>
      <b/>
      <sz val="11"/>
      <name val="Arial"/>
      <family val="2"/>
    </font>
    <font>
      <sz val="11"/>
      <name val="Arial"/>
      <family val="2"/>
    </font>
    <font>
      <b/>
      <i/>
      <sz val="8"/>
      <name val="Arial"/>
      <family val="2"/>
    </font>
    <font>
      <b/>
      <sz val="10"/>
      <color indexed="8"/>
      <name val="Arial"/>
      <family val="2"/>
    </font>
    <font>
      <u/>
      <sz val="10"/>
      <name val="Arial"/>
      <family val="2"/>
    </font>
    <font>
      <b/>
      <sz val="12"/>
      <name val="Arial"/>
      <family val="2"/>
    </font>
    <font>
      <b/>
      <i/>
      <sz val="10"/>
      <name val="Arial"/>
      <family val="2"/>
    </font>
    <font>
      <sz val="12"/>
      <name val="Arial"/>
      <family val="2"/>
    </font>
    <font>
      <i/>
      <sz val="10"/>
      <name val="Arial"/>
      <family val="2"/>
    </font>
    <font>
      <b/>
      <sz val="7"/>
      <name val="Times New Roman"/>
      <family val="1"/>
    </font>
    <font>
      <sz val="10"/>
      <name val="Times New Roman"/>
      <family val="1"/>
    </font>
    <font>
      <b/>
      <u/>
      <sz val="10"/>
      <name val="Arial"/>
      <family val="2"/>
    </font>
    <font>
      <sz val="9"/>
      <name val="Arial"/>
      <family val="2"/>
    </font>
    <font>
      <sz val="12"/>
      <color indexed="9"/>
      <name val="Arial"/>
      <family val="2"/>
    </font>
    <font>
      <b/>
      <sz val="10"/>
      <color indexed="30"/>
      <name val="Arial"/>
      <family val="2"/>
    </font>
    <font>
      <b/>
      <i/>
      <sz val="10"/>
      <color indexed="30"/>
      <name val="Arial"/>
      <family val="2"/>
    </font>
    <font>
      <b/>
      <sz val="8"/>
      <name val="Arial"/>
      <family val="2"/>
    </font>
    <font>
      <sz val="8"/>
      <name val="Calibri"/>
      <family val="2"/>
    </font>
    <font>
      <b/>
      <sz val="9"/>
      <name val="Arial"/>
      <family val="2"/>
    </font>
    <font>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sz val="8"/>
      <color theme="1"/>
      <name val="Arial"/>
      <family val="2"/>
    </font>
    <font>
      <i/>
      <sz val="10"/>
      <color theme="1"/>
      <name val="Arial"/>
      <family val="2"/>
    </font>
    <font>
      <b/>
      <sz val="10"/>
      <color theme="1"/>
      <name val="Arial"/>
      <family val="2"/>
    </font>
    <font>
      <i/>
      <sz val="8"/>
      <color theme="1"/>
      <name val="Arial"/>
      <family val="2"/>
    </font>
    <font>
      <sz val="11"/>
      <color rgb="FFFF0000"/>
      <name val="Calibri"/>
      <family val="2"/>
      <scheme val="minor"/>
    </font>
    <font>
      <b/>
      <sz val="11"/>
      <color theme="1"/>
      <name val="Calibri"/>
      <family val="2"/>
      <scheme val="minor"/>
    </font>
    <font>
      <b/>
      <sz val="12"/>
      <color theme="0"/>
      <name val="Arial"/>
      <family val="2"/>
    </font>
    <font>
      <sz val="12"/>
      <color theme="0"/>
      <name val="Arial"/>
      <family val="2"/>
    </font>
    <font>
      <sz val="9"/>
      <color theme="1"/>
      <name val="Arial"/>
      <family val="2"/>
    </font>
    <font>
      <b/>
      <sz val="8"/>
      <color theme="1"/>
      <name val="Arial"/>
      <family val="2"/>
    </font>
    <font>
      <i/>
      <sz val="7"/>
      <color theme="1" tint="0.499984740745262"/>
      <name val="Arial"/>
      <family val="2"/>
    </font>
    <font>
      <b/>
      <sz val="9"/>
      <color theme="1"/>
      <name val="Arial"/>
      <family val="2"/>
    </font>
    <font>
      <i/>
      <sz val="8"/>
      <color theme="1" tint="0.499984740745262"/>
      <name val="Arial"/>
      <family val="2"/>
    </font>
    <font>
      <b/>
      <i/>
      <sz val="9"/>
      <color theme="0"/>
      <name val="Arial"/>
      <family val="2"/>
    </font>
    <font>
      <b/>
      <sz val="12"/>
      <color rgb="FF0070C0"/>
      <name val="Arial"/>
      <family val="2"/>
    </font>
    <font>
      <b/>
      <sz val="10"/>
      <color rgb="FF0070C0"/>
      <name val="Arial"/>
      <family val="2"/>
    </font>
    <font>
      <i/>
      <sz val="7"/>
      <color theme="1"/>
      <name val="Arial"/>
      <family val="2"/>
    </font>
  </fonts>
  <fills count="1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99"/>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DDC42F"/>
        <bgColor indexed="64"/>
      </patternFill>
    </fill>
    <fill>
      <patternFill patternType="solid">
        <fgColor rgb="FF66FFFF"/>
        <bgColor indexed="64"/>
      </patternFill>
    </fill>
    <fill>
      <patternFill patternType="solid">
        <fgColor theme="9" tint="0.79998168889431442"/>
        <bgColor indexed="64"/>
      </patternFill>
    </fill>
    <fill>
      <patternFill patternType="solid">
        <fgColor rgb="FFDBBFD7"/>
        <bgColor indexed="64"/>
      </patternFill>
    </fill>
    <fill>
      <patternFill patternType="solid">
        <fgColor theme="2" tint="-9.9978637043366805E-2"/>
        <bgColor indexed="64"/>
      </patternFill>
    </fill>
  </fills>
  <borders count="5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int="-0.24994659260841701"/>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style="thin">
        <color theme="0" tint="-0.24994659260841701"/>
      </top>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medium">
        <color indexed="64"/>
      </left>
      <right style="thin">
        <color indexed="64"/>
      </right>
      <top style="medium">
        <color indexed="64"/>
      </top>
      <bottom style="thin">
        <color theme="0" tint="-0.24994659260841701"/>
      </bottom>
      <diagonal/>
    </border>
    <border>
      <left style="thin">
        <color indexed="64"/>
      </left>
      <right style="medium">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right/>
      <top style="thin">
        <color theme="0" tint="-0.24994659260841701"/>
      </top>
      <bottom style="thin">
        <color indexed="64"/>
      </bottom>
      <diagonal/>
    </border>
    <border>
      <left/>
      <right/>
      <top style="thin">
        <color indexed="64"/>
      </top>
      <bottom style="thin">
        <color theme="0" tint="-0.24994659260841701"/>
      </bottom>
      <diagonal/>
    </border>
    <border>
      <left style="thin">
        <color indexed="64"/>
      </left>
      <right/>
      <top style="thin">
        <color theme="0" tint="-0.24994659260841701"/>
      </top>
      <bottom/>
      <diagonal/>
    </border>
  </borders>
  <cellStyleXfs count="4">
    <xf numFmtId="0" fontId="0" fillId="0" borderId="0"/>
    <xf numFmtId="0" fontId="28" fillId="0" borderId="0" applyNumberFormat="0" applyFill="0" applyBorder="0" applyAlignment="0" applyProtection="0"/>
    <xf numFmtId="0" fontId="5" fillId="0" borderId="0"/>
    <xf numFmtId="9" fontId="27" fillId="0" borderId="0" applyFont="0" applyFill="0" applyBorder="0" applyAlignment="0" applyProtection="0"/>
  </cellStyleXfs>
  <cellXfs count="445">
    <xf numFmtId="0" fontId="0" fillId="0" borderId="0" xfId="0"/>
    <xf numFmtId="0" fontId="29" fillId="2" borderId="0" xfId="0" applyFont="1" applyFill="1"/>
    <xf numFmtId="0" fontId="30" fillId="2" borderId="0" xfId="0" applyFont="1" applyFill="1"/>
    <xf numFmtId="0" fontId="29" fillId="2" borderId="0" xfId="0" applyFont="1" applyFill="1" applyBorder="1"/>
    <xf numFmtId="0" fontId="30" fillId="2" borderId="17" xfId="0" applyFont="1" applyFill="1" applyBorder="1" applyAlignment="1">
      <alignment vertical="top" wrapText="1"/>
    </xf>
    <xf numFmtId="0" fontId="30" fillId="2" borderId="0" xfId="0" applyFont="1" applyFill="1" applyAlignment="1">
      <alignment horizontal="center" vertical="top" wrapText="1"/>
    </xf>
    <xf numFmtId="0" fontId="30" fillId="2" borderId="0" xfId="0" applyFont="1" applyFill="1" applyAlignment="1">
      <alignment vertical="top" wrapText="1"/>
    </xf>
    <xf numFmtId="0" fontId="30" fillId="2" borderId="0" xfId="0" applyFont="1" applyFill="1" applyAlignment="1">
      <alignment horizontal="center"/>
    </xf>
    <xf numFmtId="0" fontId="1" fillId="2" borderId="0" xfId="0" applyFont="1" applyFill="1"/>
    <xf numFmtId="0" fontId="2" fillId="2" borderId="0" xfId="0" applyFont="1" applyFill="1"/>
    <xf numFmtId="0" fontId="3" fillId="2" borderId="1" xfId="0" applyFont="1" applyFill="1" applyBorder="1"/>
    <xf numFmtId="0" fontId="3" fillId="2" borderId="0" xfId="0" applyFont="1" applyFill="1"/>
    <xf numFmtId="0" fontId="5" fillId="2" borderId="0" xfId="0" applyFont="1" applyFill="1" applyBorder="1" applyAlignment="1">
      <alignment horizontal="left" indent="1"/>
    </xf>
    <xf numFmtId="0" fontId="5" fillId="2" borderId="0" xfId="0" applyFont="1" applyFill="1" applyBorder="1" applyAlignment="1">
      <alignment horizontal="center"/>
    </xf>
    <xf numFmtId="0" fontId="30" fillId="3" borderId="17" xfId="0" applyFont="1" applyFill="1" applyBorder="1" applyAlignment="1">
      <alignment horizontal="center" vertical="top"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0" fontId="31" fillId="2" borderId="0" xfId="0" applyFont="1" applyFill="1"/>
    <xf numFmtId="0" fontId="32" fillId="2" borderId="0" xfId="0" applyFont="1" applyFill="1"/>
    <xf numFmtId="0" fontId="9" fillId="4" borderId="0" xfId="0" applyFont="1" applyFill="1"/>
    <xf numFmtId="0" fontId="10" fillId="2" borderId="0" xfId="0" applyFont="1" applyFill="1"/>
    <xf numFmtId="0" fontId="8" fillId="4" borderId="0" xfId="0" applyFont="1" applyFill="1" applyBorder="1" applyAlignment="1"/>
    <xf numFmtId="0" fontId="31" fillId="2" borderId="0" xfId="0" applyFont="1" applyFill="1" applyBorder="1"/>
    <xf numFmtId="3" fontId="31" fillId="2" borderId="0" xfId="0" applyNumberFormat="1" applyFont="1" applyFill="1"/>
    <xf numFmtId="0" fontId="33" fillId="2" borderId="2" xfId="0" applyFont="1" applyFill="1" applyBorder="1"/>
    <xf numFmtId="0" fontId="31" fillId="2" borderId="2" xfId="0" applyFont="1" applyFill="1" applyBorder="1"/>
    <xf numFmtId="0" fontId="34" fillId="2" borderId="0" xfId="0" applyFont="1" applyFill="1"/>
    <xf numFmtId="9" fontId="30" fillId="3" borderId="17" xfId="0" applyNumberFormat="1" applyFont="1" applyFill="1" applyBorder="1" applyAlignment="1">
      <alignment horizontal="center" vertical="top" wrapText="1"/>
    </xf>
    <xf numFmtId="3" fontId="34" fillId="2" borderId="0" xfId="0" applyNumberFormat="1" applyFont="1" applyFill="1"/>
    <xf numFmtId="0" fontId="34" fillId="2" borderId="0" xfId="0" applyFont="1" applyFill="1" applyBorder="1"/>
    <xf numFmtId="164" fontId="34" fillId="2" borderId="0" xfId="0" applyNumberFormat="1" applyFont="1" applyFill="1" applyAlignment="1">
      <alignment horizontal="center"/>
    </xf>
    <xf numFmtId="0" fontId="34" fillId="2" borderId="0" xfId="0" applyFont="1" applyFill="1" applyAlignment="1">
      <alignment horizontal="left"/>
    </xf>
    <xf numFmtId="0" fontId="34" fillId="2" borderId="0" xfId="0" applyFont="1" applyFill="1" applyAlignment="1">
      <alignment horizontal="center"/>
    </xf>
    <xf numFmtId="164" fontId="34" fillId="2" borderId="0" xfId="0" applyNumberFormat="1" applyFont="1" applyFill="1" applyAlignment="1">
      <alignment horizontal="left" indent="1"/>
    </xf>
    <xf numFmtId="0" fontId="5" fillId="2" borderId="0" xfId="0" applyFont="1" applyFill="1" applyBorder="1" applyAlignment="1">
      <alignment horizontal="left"/>
    </xf>
    <xf numFmtId="0" fontId="3" fillId="2" borderId="0" xfId="0" applyFont="1" applyFill="1" applyBorder="1" applyAlignment="1">
      <alignment horizontal="left"/>
    </xf>
    <xf numFmtId="3" fontId="34" fillId="2" borderId="0" xfId="0" applyNumberFormat="1" applyFont="1" applyFill="1" applyBorder="1"/>
    <xf numFmtId="3" fontId="5" fillId="2" borderId="0" xfId="0" applyNumberFormat="1" applyFont="1" applyFill="1" applyBorder="1" applyAlignment="1">
      <alignment horizontal="left" indent="1"/>
    </xf>
    <xf numFmtId="0" fontId="4" fillId="2" borderId="0" xfId="0" applyFont="1" applyFill="1"/>
    <xf numFmtId="49" fontId="31" fillId="2" borderId="0" xfId="0" applyNumberFormat="1" applyFont="1" applyFill="1" applyBorder="1" applyAlignment="1">
      <alignment horizontal="center"/>
    </xf>
    <xf numFmtId="0" fontId="4" fillId="2" borderId="0" xfId="0" applyFont="1" applyFill="1" applyBorder="1" applyAlignment="1">
      <alignment horizontal="center" wrapText="1"/>
    </xf>
    <xf numFmtId="0" fontId="0" fillId="2" borderId="0" xfId="0" applyFill="1"/>
    <xf numFmtId="0" fontId="0" fillId="2" borderId="3" xfId="0" applyFill="1" applyBorder="1" applyAlignment="1" applyProtection="1">
      <alignment horizontal="center"/>
      <protection locked="0"/>
    </xf>
    <xf numFmtId="0" fontId="32" fillId="2" borderId="0" xfId="0" applyFont="1" applyFill="1" applyBorder="1" applyAlignment="1">
      <alignment horizontal="left" vertical="center"/>
    </xf>
    <xf numFmtId="0" fontId="35" fillId="2" borderId="0" xfId="0" applyFont="1" applyFill="1"/>
    <xf numFmtId="0" fontId="30"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center" wrapText="1"/>
    </xf>
    <xf numFmtId="0" fontId="31" fillId="2" borderId="18" xfId="0" applyFont="1" applyFill="1" applyBorder="1" applyAlignment="1">
      <alignment horizontal="left"/>
    </xf>
    <xf numFmtId="49" fontId="31" fillId="2" borderId="18" xfId="0" applyNumberFormat="1" applyFont="1" applyFill="1" applyBorder="1" applyAlignment="1">
      <alignment horizontal="center"/>
    </xf>
    <xf numFmtId="0" fontId="31" fillId="2" borderId="18" xfId="0" applyFont="1" applyFill="1" applyBorder="1"/>
    <xf numFmtId="3" fontId="31" fillId="2" borderId="18" xfId="0" applyNumberFormat="1" applyFont="1" applyFill="1" applyBorder="1"/>
    <xf numFmtId="0" fontId="31" fillId="2" borderId="19" xfId="0" applyFont="1" applyFill="1" applyBorder="1" applyAlignment="1">
      <alignment horizontal="left"/>
    </xf>
    <xf numFmtId="49" fontId="31" fillId="2" borderId="19" xfId="0" applyNumberFormat="1" applyFont="1" applyFill="1" applyBorder="1" applyAlignment="1">
      <alignment horizontal="center"/>
    </xf>
    <xf numFmtId="0" fontId="31" fillId="2" borderId="19" xfId="0" applyFont="1" applyFill="1" applyBorder="1"/>
    <xf numFmtId="3" fontId="31" fillId="2" borderId="19" xfId="0" applyNumberFormat="1" applyFont="1" applyFill="1" applyBorder="1"/>
    <xf numFmtId="0" fontId="0" fillId="2" borderId="4" xfId="0" applyFill="1" applyBorder="1" applyAlignment="1" applyProtection="1">
      <alignment horizontal="center"/>
      <protection locked="0"/>
    </xf>
    <xf numFmtId="0" fontId="5" fillId="2" borderId="0" xfId="2" applyFill="1" applyAlignment="1">
      <alignment horizontal="center" vertical="center"/>
    </xf>
    <xf numFmtId="0" fontId="15" fillId="2" borderId="0" xfId="2" applyFont="1" applyFill="1" applyAlignment="1">
      <alignment horizontal="justify"/>
    </xf>
    <xf numFmtId="0" fontId="5" fillId="2" borderId="0" xfId="2" applyFont="1" applyFill="1" applyAlignment="1">
      <alignment horizontal="justify"/>
    </xf>
    <xf numFmtId="0" fontId="3" fillId="2" borderId="0" xfId="2" applyFont="1" applyFill="1" applyAlignment="1">
      <alignment horizontal="justify" vertical="top"/>
    </xf>
    <xf numFmtId="0" fontId="3" fillId="2" borderId="0" xfId="2" applyFont="1" applyFill="1" applyAlignment="1">
      <alignment horizontal="justify"/>
    </xf>
    <xf numFmtId="0" fontId="4" fillId="2" borderId="0" xfId="2" applyFont="1" applyFill="1" applyAlignment="1">
      <alignment horizontal="justify"/>
    </xf>
    <xf numFmtId="0" fontId="5" fillId="2" borderId="0" xfId="2" applyFill="1" applyAlignment="1">
      <alignment horizontal="center"/>
    </xf>
    <xf numFmtId="0" fontId="5" fillId="2" borderId="20" xfId="2" applyFill="1" applyBorder="1" applyAlignment="1">
      <alignment horizontal="center" vertical="center" wrapText="1"/>
    </xf>
    <xf numFmtId="0" fontId="3" fillId="2" borderId="0" xfId="2" applyFont="1" applyFill="1" applyAlignment="1">
      <alignment horizontal="left" vertical="top"/>
    </xf>
    <xf numFmtId="3" fontId="31" fillId="2" borderId="5" xfId="0" applyNumberFormat="1" applyFont="1" applyFill="1" applyBorder="1"/>
    <xf numFmtId="3" fontId="31" fillId="2" borderId="21" xfId="0" applyNumberFormat="1" applyFont="1" applyFill="1" applyBorder="1"/>
    <xf numFmtId="0" fontId="31" fillId="2" borderId="0" xfId="0" applyFont="1" applyFill="1" applyBorder="1" applyAlignment="1">
      <alignment horizontal="center"/>
    </xf>
    <xf numFmtId="0" fontId="31" fillId="2" borderId="18" xfId="0" applyFont="1" applyFill="1" applyBorder="1" applyAlignment="1">
      <alignment horizontal="center"/>
    </xf>
    <xf numFmtId="0" fontId="31" fillId="2" borderId="5" xfId="0" applyFont="1" applyFill="1" applyBorder="1" applyAlignment="1">
      <alignment horizontal="center"/>
    </xf>
    <xf numFmtId="0" fontId="31" fillId="2" borderId="21" xfId="0" applyFont="1" applyFill="1" applyBorder="1" applyAlignment="1">
      <alignment horizontal="center"/>
    </xf>
    <xf numFmtId="0" fontId="5" fillId="2" borderId="22" xfId="2" applyFill="1" applyBorder="1" applyAlignment="1">
      <alignment horizontal="left" vertical="center" wrapText="1" indent="1"/>
    </xf>
    <xf numFmtId="0" fontId="5" fillId="2" borderId="0" xfId="2" applyFill="1" applyAlignment="1">
      <alignment vertical="top"/>
    </xf>
    <xf numFmtId="0" fontId="5" fillId="2" borderId="0" xfId="2" applyFill="1" applyBorder="1" applyAlignment="1">
      <alignment horizontal="left" vertical="center" wrapText="1" indent="1"/>
    </xf>
    <xf numFmtId="0" fontId="5" fillId="2" borderId="0" xfId="2" applyFill="1" applyBorder="1" applyAlignment="1">
      <alignment horizontal="center"/>
    </xf>
    <xf numFmtId="0" fontId="3" fillId="5" borderId="23" xfId="2" applyFont="1" applyFill="1" applyBorder="1" applyAlignment="1">
      <alignment vertical="center" wrapText="1"/>
    </xf>
    <xf numFmtId="0" fontId="3" fillId="5" borderId="20" xfId="2" applyFont="1" applyFill="1" applyBorder="1" applyAlignment="1">
      <alignment vertical="center" wrapText="1"/>
    </xf>
    <xf numFmtId="0" fontId="3" fillId="5" borderId="24" xfId="2" applyFont="1" applyFill="1" applyBorder="1" applyAlignment="1">
      <alignment vertical="center" wrapText="1"/>
    </xf>
    <xf numFmtId="0" fontId="5" fillId="2" borderId="24" xfId="2" applyFill="1" applyBorder="1" applyAlignment="1">
      <alignment horizontal="left" vertical="center" wrapText="1" indent="1"/>
    </xf>
    <xf numFmtId="0" fontId="3" fillId="5" borderId="20" xfId="2" applyFont="1" applyFill="1" applyBorder="1" applyAlignment="1">
      <alignment horizontal="left" vertical="center" wrapText="1"/>
    </xf>
    <xf numFmtId="0" fontId="3" fillId="2" borderId="25" xfId="2" applyFont="1" applyFill="1" applyBorder="1" applyAlignment="1">
      <alignment horizontal="center" vertical="center" wrapText="1"/>
    </xf>
    <xf numFmtId="0" fontId="5" fillId="2" borderId="26" xfId="2" applyFill="1" applyBorder="1" applyAlignment="1">
      <alignment horizontal="left" vertical="center" wrapText="1" indent="1"/>
    </xf>
    <xf numFmtId="0" fontId="3" fillId="2" borderId="0" xfId="2" applyFont="1" applyFill="1" applyBorder="1" applyAlignment="1">
      <alignment horizontal="left" vertical="center"/>
    </xf>
    <xf numFmtId="0" fontId="36" fillId="0" borderId="0" xfId="0" applyFont="1"/>
    <xf numFmtId="0" fontId="37" fillId="0" borderId="0" xfId="0" applyFont="1" applyBorder="1"/>
    <xf numFmtId="0" fontId="0" fillId="0" borderId="0" xfId="0" applyFill="1" applyBorder="1"/>
    <xf numFmtId="3" fontId="5" fillId="2" borderId="0" xfId="0" applyNumberFormat="1" applyFont="1" applyFill="1" applyBorder="1" applyAlignment="1">
      <alignment horizontal="right" vertical="center"/>
    </xf>
    <xf numFmtId="0" fontId="31" fillId="2" borderId="0" xfId="0" applyFont="1" applyFill="1" applyAlignment="1">
      <alignment vertical="center"/>
    </xf>
    <xf numFmtId="0" fontId="38" fillId="6" borderId="0" xfId="0" applyFont="1" applyFill="1" applyAlignment="1">
      <alignment vertical="center"/>
    </xf>
    <xf numFmtId="0" fontId="39" fillId="6" borderId="0" xfId="0" applyFont="1" applyFill="1" applyAlignment="1">
      <alignment vertical="center"/>
    </xf>
    <xf numFmtId="0" fontId="30" fillId="6" borderId="0" xfId="0" applyFont="1" applyFill="1" applyAlignment="1">
      <alignment vertical="center"/>
    </xf>
    <xf numFmtId="9" fontId="5" fillId="2" borderId="0" xfId="3" applyFont="1" applyFill="1" applyBorder="1" applyAlignment="1">
      <alignment horizontal="right" vertical="center"/>
    </xf>
    <xf numFmtId="0" fontId="1" fillId="2" borderId="0" xfId="2" applyFont="1" applyFill="1"/>
    <xf numFmtId="0" fontId="2" fillId="2" borderId="0" xfId="2" applyFont="1" applyFill="1"/>
    <xf numFmtId="0" fontId="3" fillId="2" borderId="1" xfId="2" applyFont="1" applyFill="1" applyBorder="1"/>
    <xf numFmtId="0" fontId="3" fillId="2" borderId="0" xfId="2" applyFont="1" applyFill="1"/>
    <xf numFmtId="0" fontId="5" fillId="2" borderId="0" xfId="2" applyFill="1"/>
    <xf numFmtId="41" fontId="5" fillId="2" borderId="0" xfId="2" applyNumberFormat="1" applyFill="1" applyBorder="1" applyAlignment="1">
      <alignment horizontal="center"/>
    </xf>
    <xf numFmtId="0" fontId="5" fillId="2" borderId="0" xfId="2" applyFill="1" applyBorder="1"/>
    <xf numFmtId="0" fontId="5" fillId="2" borderId="0" xfId="2" applyFill="1" applyAlignment="1">
      <alignment horizontal="right"/>
    </xf>
    <xf numFmtId="0" fontId="19" fillId="2" borderId="0" xfId="2" applyFont="1" applyFill="1" applyBorder="1" applyAlignment="1">
      <alignment horizontal="left"/>
    </xf>
    <xf numFmtId="0" fontId="19" fillId="2" borderId="0" xfId="2" applyFont="1" applyFill="1" applyBorder="1" applyAlignment="1">
      <alignment horizontal="center"/>
    </xf>
    <xf numFmtId="0" fontId="19" fillId="2" borderId="0" xfId="2" applyFont="1" applyFill="1" applyAlignment="1">
      <alignment horizontal="center"/>
    </xf>
    <xf numFmtId="0" fontId="19" fillId="2" borderId="0" xfId="2" applyFont="1" applyFill="1" applyBorder="1"/>
    <xf numFmtId="0" fontId="5" fillId="2" borderId="0" xfId="2" applyFill="1" applyBorder="1" applyAlignment="1">
      <alignment vertical="top" wrapText="1"/>
    </xf>
    <xf numFmtId="0" fontId="13" fillId="2" borderId="0" xfId="2" applyFont="1" applyFill="1"/>
    <xf numFmtId="0" fontId="15" fillId="2" borderId="0" xfId="2" applyFont="1" applyFill="1"/>
    <xf numFmtId="0" fontId="3" fillId="2" borderId="0" xfId="2" applyFont="1" applyFill="1" applyBorder="1" applyAlignment="1">
      <alignment horizontal="right" vertical="top" wrapText="1"/>
    </xf>
    <xf numFmtId="0" fontId="5" fillId="2" borderId="0" xfId="2" applyFill="1" applyBorder="1" applyAlignment="1" applyProtection="1">
      <alignment vertical="top"/>
    </xf>
    <xf numFmtId="0" fontId="5" fillId="2" borderId="0" xfId="2" applyFill="1" applyBorder="1" applyProtection="1"/>
    <xf numFmtId="0" fontId="5" fillId="2" borderId="0" xfId="2" applyFill="1" applyBorder="1" applyAlignment="1" applyProtection="1">
      <alignment wrapText="1"/>
    </xf>
    <xf numFmtId="0" fontId="5" fillId="2" borderId="0" xfId="2" applyFill="1" applyBorder="1" applyAlignment="1" applyProtection="1">
      <alignment horizontal="left" vertical="center"/>
    </xf>
    <xf numFmtId="0" fontId="5" fillId="2" borderId="0" xfId="2" applyFill="1" applyBorder="1" applyAlignment="1" applyProtection="1">
      <alignment horizontal="center" vertical="center"/>
    </xf>
    <xf numFmtId="0" fontId="3" fillId="2" borderId="0" xfId="2" applyFont="1" applyFill="1" applyBorder="1" applyProtection="1"/>
    <xf numFmtId="0" fontId="20" fillId="2" borderId="0" xfId="2" applyFont="1" applyFill="1" applyBorder="1" applyProtection="1"/>
    <xf numFmtId="0" fontId="20" fillId="2" borderId="0" xfId="2" applyFont="1" applyFill="1" applyBorder="1"/>
    <xf numFmtId="0" fontId="5" fillId="2" borderId="0" xfId="2" applyFill="1" applyBorder="1" applyAlignment="1" applyProtection="1">
      <alignment horizontal="left" wrapText="1"/>
    </xf>
    <xf numFmtId="0" fontId="5" fillId="2" borderId="0" xfId="2" applyFill="1" applyAlignment="1" applyProtection="1">
      <alignment wrapText="1"/>
    </xf>
    <xf numFmtId="0" fontId="5" fillId="2" borderId="0" xfId="2" applyFill="1" applyBorder="1" applyAlignment="1">
      <alignment horizontal="left" vertical="top"/>
    </xf>
    <xf numFmtId="0" fontId="5" fillId="2" borderId="3" xfId="2" applyFill="1" applyBorder="1" applyProtection="1">
      <protection locked="0"/>
    </xf>
    <xf numFmtId="0" fontId="5" fillId="2" borderId="0" xfId="2" applyFont="1" applyFill="1" applyBorder="1"/>
    <xf numFmtId="0" fontId="5" fillId="2" borderId="3" xfId="2" applyFill="1" applyBorder="1" applyAlignment="1" applyProtection="1">
      <protection locked="0"/>
    </xf>
    <xf numFmtId="0" fontId="5" fillId="2" borderId="0" xfId="2" applyFont="1" applyFill="1" applyBorder="1" applyProtection="1"/>
    <xf numFmtId="0" fontId="16" fillId="2" borderId="0" xfId="2" applyFont="1" applyFill="1" applyBorder="1" applyProtection="1"/>
    <xf numFmtId="0" fontId="3" fillId="7" borderId="0" xfId="2" applyFont="1" applyFill="1"/>
    <xf numFmtId="0" fontId="5" fillId="7" borderId="0" xfId="2" applyFill="1"/>
    <xf numFmtId="9" fontId="30" fillId="2" borderId="0" xfId="0" applyNumberFormat="1" applyFont="1" applyFill="1" applyAlignment="1">
      <alignment horizontal="center" vertical="top" wrapText="1"/>
    </xf>
    <xf numFmtId="0" fontId="6" fillId="2" borderId="24" xfId="2" applyFont="1" applyFill="1" applyBorder="1" applyAlignment="1">
      <alignment horizontal="center" wrapText="1"/>
    </xf>
    <xf numFmtId="0" fontId="20" fillId="2" borderId="27" xfId="2" applyFont="1" applyFill="1" applyBorder="1" applyAlignment="1">
      <alignment horizontal="center" vertical="top" wrapText="1"/>
    </xf>
    <xf numFmtId="0" fontId="6" fillId="2" borderId="0" xfId="2" applyFont="1" applyFill="1" applyBorder="1" applyAlignment="1">
      <alignment horizontal="center" wrapText="1"/>
    </xf>
    <xf numFmtId="0" fontId="3" fillId="2" borderId="22" xfId="2" applyFont="1" applyFill="1" applyBorder="1" applyAlignment="1">
      <alignment horizontal="left" vertical="center" wrapText="1" indent="1"/>
    </xf>
    <xf numFmtId="0" fontId="20" fillId="2" borderId="28" xfId="2" applyFont="1" applyFill="1" applyBorder="1" applyAlignment="1">
      <alignment horizontal="center" vertical="top" wrapText="1"/>
    </xf>
    <xf numFmtId="0" fontId="3" fillId="5" borderId="22" xfId="2" applyFont="1" applyFill="1" applyBorder="1" applyAlignment="1">
      <alignment vertical="center" wrapText="1"/>
    </xf>
    <xf numFmtId="0" fontId="20" fillId="2" borderId="6" xfId="2" applyFont="1" applyFill="1" applyBorder="1" applyAlignment="1">
      <alignment horizontal="center" vertical="top" wrapText="1"/>
    </xf>
    <xf numFmtId="0" fontId="5" fillId="8" borderId="29" xfId="2" applyFill="1" applyBorder="1" applyAlignment="1">
      <alignment horizontal="center" vertical="center" wrapText="1"/>
    </xf>
    <xf numFmtId="0" fontId="5" fillId="9" borderId="23" xfId="2" applyFill="1" applyBorder="1" applyAlignment="1">
      <alignment horizontal="center" vertical="center" wrapText="1"/>
    </xf>
    <xf numFmtId="0" fontId="3" fillId="9" borderId="30" xfId="2" applyFont="1" applyFill="1" applyBorder="1" applyAlignment="1">
      <alignment horizontal="center" vertical="center" wrapText="1"/>
    </xf>
    <xf numFmtId="0" fontId="5" fillId="9" borderId="31" xfId="2" applyFill="1" applyBorder="1" applyAlignment="1">
      <alignment horizontal="center" vertical="center" wrapText="1"/>
    </xf>
    <xf numFmtId="0" fontId="5" fillId="10" borderId="23" xfId="2" applyFill="1" applyBorder="1" applyAlignment="1">
      <alignment horizontal="center" vertical="center" wrapText="1"/>
    </xf>
    <xf numFmtId="0" fontId="5" fillId="7" borderId="23" xfId="2" applyFill="1" applyBorder="1" applyAlignment="1">
      <alignment horizontal="center" vertical="center" wrapText="1"/>
    </xf>
    <xf numFmtId="0" fontId="5" fillId="11" borderId="23" xfId="2" applyFill="1" applyBorder="1" applyAlignment="1">
      <alignment horizontal="center" vertical="center" wrapText="1"/>
    </xf>
    <xf numFmtId="3" fontId="38" fillId="6" borderId="0" xfId="0" applyNumberFormat="1" applyFont="1" applyFill="1" applyAlignment="1">
      <alignment horizontal="center" vertical="center"/>
    </xf>
    <xf numFmtId="0" fontId="5" fillId="2" borderId="0" xfId="2" applyFill="1" applyBorder="1" applyAlignment="1">
      <alignment vertical="top" wrapText="1"/>
    </xf>
    <xf numFmtId="0" fontId="5" fillId="2" borderId="7" xfId="2" applyFill="1" applyBorder="1" applyAlignment="1" applyProtection="1">
      <alignment horizontal="center" vertical="top"/>
    </xf>
    <xf numFmtId="9" fontId="27" fillId="0" borderId="0" xfId="3" applyFont="1"/>
    <xf numFmtId="0" fontId="5" fillId="2" borderId="0" xfId="2" applyFill="1" applyBorder="1" applyAlignment="1">
      <alignment vertical="top"/>
    </xf>
    <xf numFmtId="0" fontId="3" fillId="2" borderId="0" xfId="2" applyFont="1" applyFill="1" applyBorder="1"/>
    <xf numFmtId="0" fontId="5" fillId="2" borderId="0" xfId="2" applyFill="1" applyBorder="1" applyAlignment="1">
      <alignment horizontal="right"/>
    </xf>
    <xf numFmtId="0" fontId="31" fillId="2" borderId="0" xfId="0" applyFont="1" applyFill="1" applyAlignment="1">
      <alignment horizontal="left"/>
    </xf>
    <xf numFmtId="0" fontId="34" fillId="2" borderId="0" xfId="0" applyFont="1" applyFill="1" applyBorder="1" applyAlignment="1">
      <alignment horizontal="center"/>
    </xf>
    <xf numFmtId="0" fontId="31" fillId="2" borderId="0" xfId="0" applyFont="1" applyFill="1" applyAlignment="1">
      <alignment horizontal="right"/>
    </xf>
    <xf numFmtId="0" fontId="8" fillId="4" borderId="0" xfId="0" applyFont="1" applyFill="1" applyBorder="1" applyAlignment="1">
      <alignment horizontal="left"/>
    </xf>
    <xf numFmtId="0" fontId="31" fillId="2" borderId="17" xfId="0" applyFont="1" applyFill="1" applyBorder="1" applyAlignment="1">
      <alignment horizontal="center"/>
    </xf>
    <xf numFmtId="0" fontId="31" fillId="2" borderId="32" xfId="0" applyFont="1" applyFill="1" applyBorder="1" applyAlignment="1">
      <alignment horizontal="center"/>
    </xf>
    <xf numFmtId="3" fontId="31" fillId="2" borderId="0" xfId="0" applyNumberFormat="1" applyFont="1" applyFill="1" applyBorder="1"/>
    <xf numFmtId="0" fontId="4" fillId="4" borderId="0" xfId="0" applyFont="1" applyFill="1" applyBorder="1" applyAlignment="1">
      <alignment horizontal="center" vertical="top" wrapText="1"/>
    </xf>
    <xf numFmtId="0" fontId="30" fillId="4" borderId="0" xfId="0" applyFont="1" applyFill="1"/>
    <xf numFmtId="0" fontId="31" fillId="2" borderId="33" xfId="0" applyFont="1" applyFill="1" applyBorder="1"/>
    <xf numFmtId="0" fontId="31" fillId="2" borderId="34" xfId="0" applyFont="1" applyFill="1" applyBorder="1"/>
    <xf numFmtId="0" fontId="4" fillId="4" borderId="33" xfId="0" applyFont="1" applyFill="1" applyBorder="1" applyAlignment="1">
      <alignment horizontal="center" wrapText="1"/>
    </xf>
    <xf numFmtId="0" fontId="30" fillId="2" borderId="0" xfId="0" applyFont="1" applyFill="1" applyBorder="1"/>
    <xf numFmtId="0" fontId="34" fillId="2" borderId="35" xfId="0" applyFont="1" applyFill="1" applyBorder="1"/>
    <xf numFmtId="0" fontId="8" fillId="4" borderId="0" xfId="0" applyFont="1" applyFill="1" applyBorder="1" applyAlignment="1">
      <alignment vertical="top"/>
    </xf>
    <xf numFmtId="0" fontId="35" fillId="2" borderId="0" xfId="0" applyFont="1" applyFill="1" applyAlignment="1">
      <alignment horizontal="left"/>
    </xf>
    <xf numFmtId="0" fontId="34" fillId="2" borderId="33" xfId="0" applyFont="1" applyFill="1" applyBorder="1"/>
    <xf numFmtId="0" fontId="24" fillId="4" borderId="0" xfId="0" applyFont="1" applyFill="1" applyAlignment="1">
      <alignment vertical="center"/>
    </xf>
    <xf numFmtId="0" fontId="6" fillId="4" borderId="0" xfId="0" applyFont="1" applyFill="1" applyBorder="1" applyAlignment="1">
      <alignment horizontal="left" vertical="top"/>
    </xf>
    <xf numFmtId="0" fontId="9" fillId="4" borderId="0" xfId="0" applyFont="1" applyFill="1" applyAlignment="1">
      <alignment vertical="top"/>
    </xf>
    <xf numFmtId="0" fontId="30" fillId="2" borderId="0" xfId="0" applyFont="1" applyFill="1" applyAlignment="1">
      <alignment vertical="top"/>
    </xf>
    <xf numFmtId="0" fontId="6" fillId="4" borderId="0" xfId="0" applyFont="1" applyFill="1" applyBorder="1" applyAlignment="1">
      <alignment horizontal="left"/>
    </xf>
    <xf numFmtId="0" fontId="9" fillId="4" borderId="0" xfId="0" applyFont="1" applyFill="1" applyAlignment="1"/>
    <xf numFmtId="0" fontId="30" fillId="2" borderId="0" xfId="0" applyFont="1" applyFill="1" applyAlignment="1"/>
    <xf numFmtId="0" fontId="40" fillId="2" borderId="0" xfId="0" applyFont="1" applyFill="1"/>
    <xf numFmtId="0" fontId="40" fillId="2" borderId="0" xfId="0" applyFont="1" applyFill="1" applyAlignment="1">
      <alignment wrapText="1"/>
    </xf>
    <xf numFmtId="0" fontId="34" fillId="2" borderId="7" xfId="0" applyFont="1" applyFill="1" applyBorder="1" applyAlignment="1">
      <alignment horizontal="right"/>
    </xf>
    <xf numFmtId="0" fontId="31" fillId="2" borderId="0" xfId="0" applyFont="1" applyFill="1" applyBorder="1" applyAlignment="1">
      <alignment horizontal="right"/>
    </xf>
    <xf numFmtId="0" fontId="24" fillId="2" borderId="0" xfId="0" applyFont="1" applyFill="1" applyBorder="1" applyAlignment="1">
      <alignment vertical="top" wrapText="1"/>
    </xf>
    <xf numFmtId="0" fontId="40" fillId="2" borderId="36" xfId="0" applyFont="1" applyFill="1" applyBorder="1" applyAlignment="1">
      <alignment vertical="center"/>
    </xf>
    <xf numFmtId="0" fontId="41" fillId="2" borderId="36" xfId="0" applyFont="1" applyFill="1" applyBorder="1" applyAlignment="1">
      <alignment horizontal="center" vertical="center" wrapText="1"/>
    </xf>
    <xf numFmtId="0" fontId="24" fillId="2" borderId="36" xfId="0" applyFont="1" applyFill="1" applyBorder="1" applyAlignment="1">
      <alignment horizontal="center" vertical="top" wrapText="1"/>
    </xf>
    <xf numFmtId="3" fontId="20" fillId="2" borderId="36" xfId="0" applyNumberFormat="1" applyFont="1" applyFill="1" applyBorder="1" applyAlignment="1">
      <alignment horizontal="center" vertical="center"/>
    </xf>
    <xf numFmtId="0" fontId="42" fillId="2" borderId="0" xfId="0" applyFont="1" applyFill="1" applyAlignment="1">
      <alignment vertical="center"/>
    </xf>
    <xf numFmtId="0" fontId="42" fillId="2" borderId="0" xfId="0" applyFont="1" applyFill="1" applyAlignment="1"/>
    <xf numFmtId="0" fontId="40" fillId="2" borderId="36" xfId="0" applyFont="1" applyFill="1" applyBorder="1" applyAlignment="1">
      <alignment horizontal="center" vertical="center"/>
    </xf>
    <xf numFmtId="0" fontId="40" fillId="2" borderId="36"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43" fillId="2" borderId="36" xfId="0" applyFont="1" applyFill="1" applyBorder="1" applyAlignment="1">
      <alignment horizontal="center" vertical="center" wrapText="1"/>
    </xf>
    <xf numFmtId="3" fontId="26" fillId="2" borderId="36" xfId="0" applyNumberFormat="1" applyFont="1" applyFill="1" applyBorder="1" applyAlignment="1">
      <alignment horizontal="center" vertical="center"/>
    </xf>
    <xf numFmtId="0" fontId="43" fillId="2" borderId="36" xfId="0" applyFont="1" applyFill="1" applyBorder="1" applyAlignment="1">
      <alignment horizontal="center" vertical="center"/>
    </xf>
    <xf numFmtId="164" fontId="3" fillId="2" borderId="0" xfId="0" applyNumberFormat="1" applyFont="1" applyFill="1" applyAlignment="1">
      <alignment horizontal="right" indent="9"/>
    </xf>
    <xf numFmtId="164" fontId="5" fillId="2" borderId="0" xfId="0" applyNumberFormat="1" applyFont="1" applyFill="1" applyAlignment="1">
      <alignment horizontal="right" indent="9"/>
    </xf>
    <xf numFmtId="0" fontId="31" fillId="2" borderId="0" xfId="0" applyFont="1" applyFill="1" applyBorder="1" applyAlignment="1">
      <alignment horizontal="right" indent="9"/>
    </xf>
    <xf numFmtId="9" fontId="34" fillId="2" borderId="0" xfId="3" applyFont="1" applyFill="1" applyBorder="1" applyAlignment="1">
      <alignment horizontal="right" indent="9"/>
    </xf>
    <xf numFmtId="0" fontId="30" fillId="2" borderId="0" xfId="0" applyFont="1" applyFill="1" applyAlignment="1">
      <alignment horizontal="right" indent="11"/>
    </xf>
    <xf numFmtId="0" fontId="24" fillId="4" borderId="0" xfId="0" applyFont="1" applyFill="1" applyBorder="1" applyAlignment="1">
      <alignment vertical="top"/>
    </xf>
    <xf numFmtId="3" fontId="34" fillId="2" borderId="0" xfId="0" applyNumberFormat="1" applyFont="1" applyFill="1" applyAlignment="1">
      <alignment horizontal="right"/>
    </xf>
    <xf numFmtId="0" fontId="34" fillId="2" borderId="33" xfId="0" applyFont="1" applyFill="1" applyBorder="1" applyAlignment="1">
      <alignment horizontal="right"/>
    </xf>
    <xf numFmtId="3" fontId="34" fillId="2" borderId="37" xfId="0" applyNumberFormat="1" applyFont="1" applyFill="1" applyBorder="1" applyAlignment="1">
      <alignment horizontal="right"/>
    </xf>
    <xf numFmtId="3" fontId="34" fillId="2" borderId="38" xfId="0" applyNumberFormat="1" applyFont="1" applyFill="1" applyBorder="1"/>
    <xf numFmtId="0" fontId="24" fillId="4" borderId="33" xfId="0" applyFont="1" applyFill="1" applyBorder="1" applyAlignment="1">
      <alignment horizontal="center" vertical="top" wrapText="1"/>
    </xf>
    <xf numFmtId="0" fontId="6" fillId="4" borderId="0" xfId="0" applyFont="1" applyFill="1" applyBorder="1" applyAlignment="1">
      <alignment horizontal="center" vertical="center"/>
    </xf>
    <xf numFmtId="0" fontId="4" fillId="4" borderId="37" xfId="0" applyFont="1" applyFill="1" applyBorder="1" applyAlignment="1">
      <alignment horizontal="center" wrapText="1"/>
    </xf>
    <xf numFmtId="0" fontId="44" fillId="2" borderId="0" xfId="0" applyFont="1" applyFill="1" applyAlignment="1">
      <alignment horizontal="left"/>
    </xf>
    <xf numFmtId="0" fontId="45" fillId="2" borderId="0" xfId="0" applyFont="1" applyFill="1" applyBorder="1" applyAlignment="1">
      <alignment horizontal="right" vertical="center" indent="9"/>
    </xf>
    <xf numFmtId="0" fontId="5" fillId="2" borderId="8" xfId="2" applyFill="1" applyBorder="1"/>
    <xf numFmtId="0" fontId="5" fillId="2" borderId="8" xfId="2" applyFill="1" applyBorder="1" applyAlignment="1">
      <alignment horizontal="center"/>
    </xf>
    <xf numFmtId="0" fontId="1" fillId="2" borderId="0" xfId="2" applyFont="1" applyFill="1" applyBorder="1"/>
    <xf numFmtId="0" fontId="2" fillId="2" borderId="0" xfId="2" applyFont="1" applyFill="1" applyBorder="1"/>
    <xf numFmtId="0" fontId="0" fillId="2" borderId="0" xfId="0" applyFill="1" applyBorder="1"/>
    <xf numFmtId="0" fontId="3" fillId="2" borderId="39" xfId="2" applyFont="1" applyFill="1" applyBorder="1" applyAlignment="1">
      <alignment horizontal="left" vertical="center" wrapText="1" indent="1"/>
    </xf>
    <xf numFmtId="0" fontId="34" fillId="2" borderId="0" xfId="0" applyFont="1" applyFill="1" applyAlignment="1">
      <alignment horizontal="right"/>
    </xf>
    <xf numFmtId="0" fontId="5" fillId="2" borderId="0" xfId="2" applyFill="1" applyBorder="1" applyAlignment="1" applyProtection="1">
      <alignment horizontal="left" vertical="top"/>
    </xf>
    <xf numFmtId="0" fontId="31" fillId="2" borderId="3" xfId="0" applyFont="1" applyFill="1" applyBorder="1" applyProtection="1">
      <protection locked="0"/>
    </xf>
    <xf numFmtId="0" fontId="32" fillId="2" borderId="3" xfId="0" applyFont="1" applyFill="1" applyBorder="1" applyAlignment="1" applyProtection="1">
      <alignment horizontal="left" vertical="center" wrapText="1"/>
      <protection locked="0"/>
    </xf>
    <xf numFmtId="0" fontId="31" fillId="2" borderId="3" xfId="0" applyFont="1" applyFill="1" applyBorder="1" applyAlignment="1" applyProtection="1">
      <alignment wrapText="1"/>
      <protection locked="0"/>
    </xf>
    <xf numFmtId="0" fontId="30" fillId="2" borderId="3" xfId="0" applyFont="1" applyFill="1" applyBorder="1" applyProtection="1">
      <protection locked="0"/>
    </xf>
    <xf numFmtId="0" fontId="30" fillId="2" borderId="3" xfId="0" applyFont="1" applyFill="1" applyBorder="1" applyAlignment="1" applyProtection="1">
      <alignment wrapText="1"/>
      <protection locked="0"/>
    </xf>
    <xf numFmtId="0" fontId="32" fillId="2" borderId="3" xfId="0" applyFont="1" applyFill="1" applyBorder="1" applyAlignment="1" applyProtection="1">
      <alignment horizontal="left" vertical="top" wrapText="1"/>
      <protection locked="0"/>
    </xf>
    <xf numFmtId="0" fontId="5" fillId="2" borderId="0" xfId="2" applyFont="1" applyFill="1" applyAlignment="1">
      <alignment horizontal="left" vertical="top" wrapText="1"/>
    </xf>
    <xf numFmtId="0" fontId="5" fillId="2" borderId="0" xfId="2" applyFill="1" applyBorder="1" applyAlignment="1">
      <alignment horizontal="center" vertical="center" wrapText="1"/>
    </xf>
    <xf numFmtId="0" fontId="5" fillId="2" borderId="40" xfId="2" applyFill="1" applyBorder="1" applyAlignment="1">
      <alignment horizontal="center" vertical="center" wrapText="1"/>
    </xf>
    <xf numFmtId="0" fontId="6" fillId="2" borderId="22" xfId="2" applyFont="1" applyFill="1" applyBorder="1" applyAlignment="1">
      <alignment horizontal="center" wrapText="1"/>
    </xf>
    <xf numFmtId="0" fontId="5" fillId="2" borderId="0" xfId="2" applyFont="1" applyFill="1" applyAlignment="1">
      <alignment horizontal="justify" vertical="top" wrapText="1"/>
    </xf>
    <xf numFmtId="0" fontId="3" fillId="2" borderId="0" xfId="2" applyFont="1" applyFill="1" applyAlignment="1">
      <alignment horizontal="justify" vertical="top" wrapText="1"/>
    </xf>
    <xf numFmtId="0" fontId="5" fillId="2" borderId="0" xfId="2" applyFill="1" applyAlignment="1">
      <alignment horizontal="justify"/>
    </xf>
    <xf numFmtId="0" fontId="5" fillId="2" borderId="0" xfId="2" applyFill="1" applyAlignment="1">
      <alignment horizontal="justify" vertical="top" wrapText="1"/>
    </xf>
    <xf numFmtId="0" fontId="5" fillId="2" borderId="0" xfId="2" applyFill="1" applyAlignment="1">
      <alignment horizontal="justify" vertical="top"/>
    </xf>
    <xf numFmtId="0" fontId="1" fillId="2" borderId="0" xfId="0" applyFont="1" applyFill="1" applyProtection="1"/>
    <xf numFmtId="0" fontId="2" fillId="2" borderId="0" xfId="0" applyFont="1" applyFill="1" applyProtection="1"/>
    <xf numFmtId="0" fontId="3" fillId="2" borderId="1" xfId="0" applyFont="1" applyFill="1" applyBorder="1" applyProtection="1"/>
    <xf numFmtId="0" fontId="3" fillId="2" borderId="0" xfId="0" applyFont="1" applyFill="1" applyProtection="1"/>
    <xf numFmtId="0" fontId="0" fillId="2" borderId="0" xfId="0" applyFill="1" applyProtection="1"/>
    <xf numFmtId="0" fontId="0" fillId="2" borderId="0" xfId="0" applyFill="1" applyAlignment="1" applyProtection="1">
      <alignment horizontal="left"/>
    </xf>
    <xf numFmtId="0" fontId="5" fillId="2" borderId="0" xfId="0" applyFont="1" applyFill="1" applyProtection="1"/>
    <xf numFmtId="0" fontId="0" fillId="2" borderId="1" xfId="0" applyFill="1" applyBorder="1" applyProtection="1"/>
    <xf numFmtId="0" fontId="37" fillId="7" borderId="0" xfId="0" applyFont="1" applyFill="1" applyProtection="1"/>
    <xf numFmtId="0" fontId="0" fillId="7" borderId="0" xfId="0" applyFill="1" applyProtection="1"/>
    <xf numFmtId="0" fontId="0" fillId="7" borderId="0" xfId="0" applyFill="1" applyAlignment="1" applyProtection="1">
      <alignment horizontal="center"/>
    </xf>
    <xf numFmtId="0" fontId="0" fillId="2" borderId="0" xfId="0" applyFill="1" applyAlignment="1" applyProtection="1">
      <alignment horizontal="center"/>
    </xf>
    <xf numFmtId="0" fontId="12" fillId="2" borderId="0" xfId="0" applyFont="1" applyFill="1" applyProtection="1"/>
    <xf numFmtId="0" fontId="12" fillId="2" borderId="0" xfId="0" applyFont="1" applyFill="1" applyAlignment="1" applyProtection="1">
      <alignment horizontal="center"/>
    </xf>
    <xf numFmtId="0" fontId="12" fillId="2" borderId="1" xfId="0" applyFont="1" applyFill="1" applyBorder="1" applyProtection="1"/>
    <xf numFmtId="0" fontId="1" fillId="2" borderId="0" xfId="2" applyFont="1" applyFill="1" applyProtection="1"/>
    <xf numFmtId="0" fontId="2" fillId="2" borderId="0" xfId="2" applyFont="1" applyFill="1" applyProtection="1"/>
    <xf numFmtId="0" fontId="2" fillId="2" borderId="0" xfId="2" applyFont="1" applyFill="1" applyBorder="1" applyProtection="1"/>
    <xf numFmtId="0" fontId="0" fillId="2" borderId="0" xfId="0" applyFill="1" applyBorder="1" applyProtection="1"/>
    <xf numFmtId="0" fontId="3" fillId="2" borderId="1" xfId="2" applyFont="1" applyFill="1" applyBorder="1" applyProtection="1"/>
    <xf numFmtId="0" fontId="3" fillId="2" borderId="0" xfId="2" applyFont="1" applyFill="1" applyProtection="1"/>
    <xf numFmtId="0" fontId="5" fillId="2" borderId="0" xfId="2" applyFill="1" applyProtection="1"/>
    <xf numFmtId="0" fontId="5" fillId="2" borderId="0" xfId="2" applyFill="1" applyBorder="1" applyAlignment="1" applyProtection="1">
      <alignment horizontal="center"/>
    </xf>
    <xf numFmtId="0" fontId="5" fillId="2" borderId="0" xfId="2" applyFill="1" applyAlignment="1" applyProtection="1">
      <alignment vertical="top"/>
    </xf>
    <xf numFmtId="41" fontId="5" fillId="2" borderId="0" xfId="2" applyNumberFormat="1" applyFill="1" applyBorder="1" applyAlignment="1" applyProtection="1">
      <alignment horizontal="center"/>
    </xf>
    <xf numFmtId="0" fontId="14" fillId="2" borderId="0" xfId="2" applyFont="1" applyFill="1" applyProtection="1"/>
    <xf numFmtId="0" fontId="5" fillId="2" borderId="0" xfId="2" applyFill="1" applyBorder="1" applyAlignment="1" applyProtection="1">
      <alignment horizontal="left" vertical="top" wrapText="1"/>
    </xf>
    <xf numFmtId="0" fontId="5" fillId="2" borderId="0" xfId="2" applyFill="1" applyBorder="1" applyAlignment="1" applyProtection="1">
      <alignment horizontal="left"/>
    </xf>
    <xf numFmtId="0" fontId="5" fillId="2" borderId="0" xfId="2" applyFill="1" applyAlignment="1" applyProtection="1">
      <alignment horizontal="right"/>
    </xf>
    <xf numFmtId="0" fontId="5" fillId="2" borderId="0" xfId="2" applyFill="1" applyBorder="1" applyAlignment="1">
      <alignment horizontal="center" vertical="center" wrapText="1"/>
    </xf>
    <xf numFmtId="0" fontId="5" fillId="2" borderId="41" xfId="2" applyFill="1" applyBorder="1" applyAlignment="1">
      <alignment horizontal="center" vertical="center" wrapText="1"/>
    </xf>
    <xf numFmtId="0" fontId="5" fillId="2" borderId="39" xfId="2" applyFill="1" applyBorder="1" applyAlignment="1">
      <alignment horizontal="center" vertical="center" wrapText="1"/>
    </xf>
    <xf numFmtId="0" fontId="5" fillId="2" borderId="0" xfId="2" applyFont="1" applyFill="1" applyBorder="1" applyAlignment="1"/>
    <xf numFmtId="0" fontId="5" fillId="2" borderId="0" xfId="2" applyFont="1" applyFill="1"/>
    <xf numFmtId="49" fontId="5" fillId="2" borderId="0" xfId="2" applyNumberFormat="1" applyFont="1" applyFill="1" applyBorder="1" applyAlignment="1">
      <alignment horizontal="left" vertical="top"/>
    </xf>
    <xf numFmtId="0" fontId="5" fillId="2" borderId="0" xfId="2" applyFont="1" applyFill="1" applyBorder="1" applyAlignment="1">
      <alignment vertical="top"/>
    </xf>
    <xf numFmtId="0" fontId="5" fillId="2" borderId="0" xfId="2" applyFont="1" applyFill="1" applyBorder="1" applyAlignment="1">
      <alignment horizontal="center"/>
    </xf>
    <xf numFmtId="0" fontId="5" fillId="2" borderId="0" xfId="2" applyFont="1" applyFill="1" applyBorder="1" applyAlignment="1">
      <alignment horizontal="right"/>
    </xf>
    <xf numFmtId="41" fontId="5" fillId="2" borderId="0" xfId="2" applyNumberFormat="1" applyFont="1" applyFill="1" applyBorder="1" applyAlignment="1">
      <alignment horizontal="center"/>
    </xf>
    <xf numFmtId="0" fontId="5" fillId="2" borderId="0" xfId="2" applyFont="1" applyFill="1" applyBorder="1" applyAlignment="1">
      <alignment wrapText="1"/>
    </xf>
    <xf numFmtId="0" fontId="5" fillId="2" borderId="8" xfId="2" applyFont="1" applyFill="1" applyBorder="1" applyAlignment="1" applyProtection="1">
      <protection locked="0"/>
    </xf>
    <xf numFmtId="0" fontId="5" fillId="2" borderId="0" xfId="2" applyFont="1" applyFill="1" applyBorder="1" applyAlignment="1">
      <alignment horizontal="left"/>
    </xf>
    <xf numFmtId="0" fontId="5" fillId="2" borderId="8" xfId="2" applyFont="1" applyFill="1" applyBorder="1" applyAlignment="1" applyProtection="1">
      <alignment horizontal="right"/>
      <protection locked="0"/>
    </xf>
    <xf numFmtId="0" fontId="5" fillId="7" borderId="0" xfId="2" applyFont="1" applyFill="1" applyBorder="1"/>
    <xf numFmtId="0" fontId="3" fillId="7" borderId="0" xfId="2" applyFont="1" applyFill="1" applyBorder="1"/>
    <xf numFmtId="0" fontId="5" fillId="2" borderId="0" xfId="2" applyFont="1" applyFill="1" applyBorder="1" applyAlignment="1">
      <alignment vertical="top" wrapText="1"/>
    </xf>
    <xf numFmtId="0" fontId="5" fillId="2" borderId="1" xfId="2" applyFont="1" applyFill="1" applyBorder="1"/>
    <xf numFmtId="0" fontId="5" fillId="2" borderId="0" xfId="2" applyFont="1" applyFill="1" applyBorder="1" applyAlignment="1" applyProtection="1">
      <alignment vertical="top"/>
    </xf>
    <xf numFmtId="0" fontId="5" fillId="2" borderId="0" xfId="2" applyFont="1" applyFill="1" applyBorder="1" applyAlignment="1" applyProtection="1"/>
    <xf numFmtId="0" fontId="5" fillId="2" borderId="0" xfId="2" applyFont="1" applyFill="1" applyBorder="1" applyAlignment="1" applyProtection="1">
      <alignment vertical="top" wrapText="1"/>
    </xf>
    <xf numFmtId="0" fontId="5" fillId="2" borderId="40" xfId="2" applyFill="1" applyBorder="1" applyAlignment="1">
      <alignment horizontal="center" vertical="center" wrapText="1"/>
    </xf>
    <xf numFmtId="0" fontId="31" fillId="2" borderId="42" xfId="0" applyFont="1" applyFill="1" applyBorder="1"/>
    <xf numFmtId="0" fontId="5" fillId="12" borderId="43" xfId="2" applyFont="1" applyFill="1" applyBorder="1" applyAlignment="1">
      <alignment horizontal="center" vertical="center" wrapText="1"/>
    </xf>
    <xf numFmtId="0" fontId="5" fillId="12" borderId="44" xfId="2" applyFont="1" applyFill="1" applyBorder="1" applyAlignment="1">
      <alignment horizontal="center" vertical="center" wrapText="1"/>
    </xf>
    <xf numFmtId="0" fontId="5" fillId="2" borderId="45" xfId="2" applyFont="1" applyFill="1" applyBorder="1" applyAlignment="1">
      <alignment horizontal="center" vertical="center" wrapText="1"/>
    </xf>
    <xf numFmtId="0" fontId="5" fillId="2" borderId="46" xfId="2" applyFill="1" applyBorder="1" applyAlignment="1">
      <alignment horizontal="center" vertical="center" wrapText="1"/>
    </xf>
    <xf numFmtId="0" fontId="5" fillId="2" borderId="47" xfId="2" applyFill="1" applyBorder="1" applyAlignment="1">
      <alignment horizontal="left" vertical="center" wrapText="1" indent="1"/>
    </xf>
    <xf numFmtId="0" fontId="5" fillId="2" borderId="48" xfId="2" applyFill="1" applyBorder="1" applyAlignment="1">
      <alignment horizontal="left" vertical="center" wrapText="1" indent="1"/>
    </xf>
    <xf numFmtId="0" fontId="5" fillId="2" borderId="0" xfId="2" applyFill="1" applyAlignment="1">
      <alignment horizontal="justify"/>
    </xf>
    <xf numFmtId="0" fontId="5" fillId="11" borderId="29" xfId="2" applyFill="1" applyBorder="1" applyAlignment="1">
      <alignment vertical="center" wrapText="1"/>
    </xf>
    <xf numFmtId="0" fontId="5" fillId="2" borderId="24" xfId="2" applyFill="1" applyBorder="1" applyAlignment="1">
      <alignment vertical="center" wrapText="1"/>
    </xf>
    <xf numFmtId="0" fontId="3" fillId="2" borderId="8" xfId="2" applyFont="1" applyFill="1" applyBorder="1" applyAlignment="1">
      <alignment vertical="top"/>
    </xf>
    <xf numFmtId="0" fontId="3" fillId="2" borderId="8" xfId="2" applyFont="1" applyFill="1" applyBorder="1" applyAlignment="1">
      <alignment horizontal="justify"/>
    </xf>
    <xf numFmtId="0" fontId="5" fillId="2" borderId="8" xfId="2" applyFill="1" applyBorder="1" applyAlignment="1">
      <alignment horizontal="justify"/>
    </xf>
    <xf numFmtId="0" fontId="5" fillId="2" borderId="8" xfId="2" applyFill="1" applyBorder="1" applyAlignment="1">
      <alignment vertical="center" wrapText="1"/>
    </xf>
    <xf numFmtId="0" fontId="5" fillId="2" borderId="9" xfId="2" applyFill="1" applyBorder="1" applyAlignment="1">
      <alignment vertical="center" wrapText="1"/>
    </xf>
    <xf numFmtId="0" fontId="28" fillId="2" borderId="9" xfId="1" applyFill="1" applyBorder="1" applyAlignment="1">
      <alignment vertical="center"/>
    </xf>
    <xf numFmtId="0" fontId="5" fillId="2" borderId="9" xfId="2" applyFill="1" applyBorder="1" applyAlignment="1">
      <alignment vertical="center"/>
    </xf>
    <xf numFmtId="0" fontId="5" fillId="2" borderId="9" xfId="2" applyFill="1" applyBorder="1" applyAlignment="1">
      <alignment horizontal="left" vertical="center"/>
    </xf>
    <xf numFmtId="0" fontId="5" fillId="2" borderId="0" xfId="0" applyFont="1" applyFill="1" applyAlignment="1">
      <alignment horizontal="left"/>
    </xf>
    <xf numFmtId="0" fontId="5" fillId="2" borderId="0" xfId="0" applyFont="1" applyFill="1" applyAlignment="1">
      <alignment horizontal="center"/>
    </xf>
    <xf numFmtId="49" fontId="31" fillId="2" borderId="0" xfId="0" applyNumberFormat="1" applyFont="1" applyFill="1" applyAlignment="1">
      <alignment horizontal="center"/>
    </xf>
    <xf numFmtId="0" fontId="8" fillId="7" borderId="0" xfId="2" applyFont="1" applyFill="1"/>
    <xf numFmtId="0" fontId="28" fillId="2" borderId="9" xfId="1" applyFill="1" applyBorder="1" applyAlignment="1">
      <alignment horizontal="left" vertical="center"/>
    </xf>
    <xf numFmtId="0" fontId="30" fillId="2" borderId="0" xfId="0" applyFont="1" applyFill="1" applyAlignment="1">
      <alignment wrapText="1"/>
    </xf>
    <xf numFmtId="0" fontId="31" fillId="2" borderId="0" xfId="0" applyFont="1" applyFill="1" applyAlignment="1">
      <alignment wrapText="1"/>
    </xf>
    <xf numFmtId="0" fontId="30" fillId="2" borderId="0" xfId="0" applyFont="1" applyFill="1" applyBorder="1" applyAlignment="1">
      <alignment wrapText="1"/>
    </xf>
    <xf numFmtId="0" fontId="31" fillId="2" borderId="0" xfId="0" applyFont="1" applyFill="1" applyBorder="1" applyAlignment="1">
      <alignment wrapText="1"/>
    </xf>
    <xf numFmtId="0" fontId="30" fillId="2" borderId="3" xfId="0" applyFont="1" applyFill="1" applyBorder="1" applyAlignment="1">
      <alignment wrapText="1"/>
    </xf>
    <xf numFmtId="0" fontId="30" fillId="14" borderId="3" xfId="0" applyFont="1" applyFill="1" applyBorder="1" applyAlignment="1">
      <alignment vertical="center" wrapText="1"/>
    </xf>
    <xf numFmtId="0" fontId="30" fillId="14" borderId="0" xfId="0" applyFont="1" applyFill="1" applyAlignment="1">
      <alignment wrapText="1"/>
    </xf>
    <xf numFmtId="0" fontId="5" fillId="7" borderId="29" xfId="2" applyFill="1" applyBorder="1" applyAlignment="1">
      <alignment horizontal="center" vertical="center" wrapText="1"/>
    </xf>
    <xf numFmtId="0" fontId="5" fillId="7" borderId="31" xfId="2" applyFill="1" applyBorder="1" applyAlignment="1">
      <alignment horizontal="center" vertical="center" wrapText="1"/>
    </xf>
    <xf numFmtId="0" fontId="5" fillId="2" borderId="40" xfId="2" applyFill="1" applyBorder="1" applyAlignment="1">
      <alignment horizontal="center" vertical="center" wrapText="1"/>
    </xf>
    <xf numFmtId="0" fontId="5" fillId="2" borderId="41" xfId="2" applyFill="1" applyBorder="1" applyAlignment="1">
      <alignment horizontal="center" vertical="center" wrapText="1"/>
    </xf>
    <xf numFmtId="0" fontId="5" fillId="2" borderId="0" xfId="2" applyFont="1" applyFill="1" applyAlignment="1">
      <alignment horizontal="left" vertical="top" wrapText="1"/>
    </xf>
    <xf numFmtId="0" fontId="5" fillId="2" borderId="0" xfId="2" applyFill="1" applyAlignment="1">
      <alignment horizontal="justify" vertical="top" wrapText="1"/>
    </xf>
    <xf numFmtId="0" fontId="3" fillId="2" borderId="0" xfId="2" applyFont="1" applyFill="1" applyAlignment="1">
      <alignment horizontal="justify" vertical="top" wrapText="1"/>
    </xf>
    <xf numFmtId="0" fontId="5" fillId="2" borderId="0" xfId="2" applyFont="1" applyFill="1" applyAlignment="1">
      <alignment horizontal="justify" vertical="top" wrapText="1"/>
    </xf>
    <xf numFmtId="0" fontId="1" fillId="2" borderId="0" xfId="2" applyFont="1" applyFill="1" applyAlignment="1">
      <alignment horizontal="justify" vertical="top"/>
    </xf>
    <xf numFmtId="0" fontId="3" fillId="3" borderId="29" xfId="2" applyFont="1" applyFill="1" applyBorder="1" applyAlignment="1">
      <alignment horizontal="center" vertical="center" wrapText="1"/>
    </xf>
    <xf numFmtId="0" fontId="3" fillId="3" borderId="50" xfId="2" applyFont="1" applyFill="1" applyBorder="1" applyAlignment="1">
      <alignment horizontal="center" vertical="center" wrapText="1"/>
    </xf>
    <xf numFmtId="0" fontId="3" fillId="3" borderId="31" xfId="2" applyFont="1" applyFill="1" applyBorder="1" applyAlignment="1">
      <alignment horizontal="center" vertical="center" wrapText="1"/>
    </xf>
    <xf numFmtId="0" fontId="5" fillId="2" borderId="19" xfId="2" applyFill="1" applyBorder="1" applyAlignment="1">
      <alignment horizontal="center" vertical="center" wrapText="1"/>
    </xf>
    <xf numFmtId="0" fontId="5" fillId="2" borderId="51" xfId="2" applyFill="1" applyBorder="1" applyAlignment="1">
      <alignment horizontal="center" vertical="center" wrapText="1"/>
    </xf>
    <xf numFmtId="0" fontId="5" fillId="2" borderId="0" xfId="2" applyFont="1" applyFill="1" applyAlignment="1">
      <alignment horizontal="justify" vertical="top"/>
    </xf>
    <xf numFmtId="0" fontId="1" fillId="2" borderId="0" xfId="2" applyFont="1" applyFill="1" applyAlignment="1">
      <alignment horizontal="center" vertical="center"/>
    </xf>
    <xf numFmtId="0" fontId="5" fillId="2" borderId="0" xfId="2" applyFont="1" applyFill="1" applyAlignment="1">
      <alignment horizontal="center" vertical="top"/>
    </xf>
    <xf numFmtId="0" fontId="47" fillId="2" borderId="0" xfId="2" applyFont="1" applyFill="1" applyAlignment="1">
      <alignment horizontal="justify" vertical="top" wrapText="1"/>
    </xf>
    <xf numFmtId="0" fontId="5" fillId="2" borderId="22" xfId="2" applyFill="1" applyBorder="1" applyAlignment="1">
      <alignment horizontal="center" vertical="center" wrapText="1"/>
    </xf>
    <xf numFmtId="0" fontId="5" fillId="2" borderId="39" xfId="2" applyFill="1" applyBorder="1" applyAlignment="1">
      <alignment horizontal="center" vertical="center" wrapText="1"/>
    </xf>
    <xf numFmtId="0" fontId="5" fillId="2" borderId="0" xfId="2" applyFill="1" applyAlignment="1">
      <alignment horizontal="justify" vertical="top"/>
    </xf>
    <xf numFmtId="0" fontId="3" fillId="2" borderId="0" xfId="2" applyFont="1" applyFill="1" applyAlignment="1">
      <alignment horizontal="justify"/>
    </xf>
    <xf numFmtId="0" fontId="28" fillId="2" borderId="8" xfId="1" applyFill="1" applyBorder="1" applyAlignment="1">
      <alignment horizontal="left" vertical="center"/>
    </xf>
    <xf numFmtId="0" fontId="5" fillId="2" borderId="8" xfId="2" applyFill="1" applyBorder="1" applyAlignment="1">
      <alignment horizontal="left" vertical="center"/>
    </xf>
    <xf numFmtId="0" fontId="28" fillId="2" borderId="9" xfId="1" applyFill="1" applyBorder="1" applyAlignment="1">
      <alignment horizontal="left" vertical="center"/>
    </xf>
    <xf numFmtId="0" fontId="5" fillId="2" borderId="9" xfId="2" applyFill="1" applyBorder="1" applyAlignment="1">
      <alignment horizontal="left" vertical="center"/>
    </xf>
    <xf numFmtId="0" fontId="46" fillId="2" borderId="0" xfId="2" applyFont="1" applyFill="1" applyAlignment="1">
      <alignment horizontal="justify" vertical="top" wrapText="1"/>
    </xf>
    <xf numFmtId="0" fontId="5" fillId="2" borderId="0" xfId="2" applyFont="1" applyFill="1" applyAlignment="1">
      <alignment horizontal="left"/>
    </xf>
    <xf numFmtId="0" fontId="6" fillId="2" borderId="22" xfId="2" applyFont="1" applyFill="1" applyBorder="1" applyAlignment="1">
      <alignment horizontal="center" wrapText="1"/>
    </xf>
    <xf numFmtId="0" fontId="6" fillId="2" borderId="39" xfId="2" applyFont="1" applyFill="1" applyBorder="1" applyAlignment="1">
      <alignment horizontal="center" wrapText="1"/>
    </xf>
    <xf numFmtId="0" fontId="5" fillId="11" borderId="29" xfId="2" applyFill="1" applyBorder="1" applyAlignment="1">
      <alignment horizontal="center" vertical="center" wrapText="1"/>
    </xf>
    <xf numFmtId="0" fontId="5" fillId="11" borderId="31" xfId="2" applyFill="1" applyBorder="1" applyAlignment="1">
      <alignment horizontal="center" vertical="center" wrapText="1"/>
    </xf>
    <xf numFmtId="0" fontId="5" fillId="2" borderId="49" xfId="2" applyFill="1" applyBorder="1" applyAlignment="1">
      <alignment horizontal="center" vertical="center" wrapText="1"/>
    </xf>
    <xf numFmtId="0" fontId="5" fillId="2" borderId="10" xfId="2" applyFill="1" applyBorder="1" applyAlignment="1">
      <alignment horizontal="center" vertical="center" wrapText="1"/>
    </xf>
    <xf numFmtId="0" fontId="5" fillId="2" borderId="0" xfId="2" applyFill="1" applyBorder="1" applyAlignment="1">
      <alignment horizontal="center" vertical="center" wrapText="1"/>
    </xf>
    <xf numFmtId="0" fontId="5" fillId="13" borderId="29" xfId="2" applyFill="1" applyBorder="1" applyAlignment="1">
      <alignment horizontal="center" vertical="center" wrapText="1"/>
    </xf>
    <xf numFmtId="0" fontId="5" fillId="13" borderId="31" xfId="2" applyFill="1" applyBorder="1" applyAlignment="1">
      <alignment horizontal="center" vertical="center" wrapText="1"/>
    </xf>
    <xf numFmtId="0" fontId="0" fillId="2" borderId="3" xfId="0" applyFill="1" applyBorder="1" applyAlignment="1" applyProtection="1">
      <alignment horizontal="left"/>
      <protection locked="0"/>
    </xf>
    <xf numFmtId="0" fontId="0" fillId="0" borderId="3" xfId="0" applyBorder="1" applyAlignment="1" applyProtection="1">
      <protection locked="0"/>
    </xf>
    <xf numFmtId="0" fontId="0" fillId="2" borderId="11"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0" xfId="0" applyFill="1" applyAlignment="1" applyProtection="1">
      <alignment wrapText="1"/>
    </xf>
    <xf numFmtId="0" fontId="0" fillId="2" borderId="1" xfId="0" applyFill="1" applyBorder="1" applyAlignment="1" applyProtection="1">
      <alignment wrapText="1"/>
    </xf>
    <xf numFmtId="0" fontId="12" fillId="2" borderId="11" xfId="0" applyFont="1" applyFill="1" applyBorder="1" applyAlignment="1" applyProtection="1">
      <alignment horizontal="left"/>
      <protection locked="0"/>
    </xf>
    <xf numFmtId="0" fontId="12" fillId="2" borderId="9" xfId="0" applyFont="1" applyFill="1" applyBorder="1" applyAlignment="1" applyProtection="1">
      <alignment horizontal="left"/>
      <protection locked="0"/>
    </xf>
    <xf numFmtId="0" fontId="12" fillId="2" borderId="12" xfId="0" applyFont="1" applyFill="1" applyBorder="1" applyAlignment="1" applyProtection="1">
      <alignment horizontal="left"/>
      <protection locked="0"/>
    </xf>
    <xf numFmtId="0" fontId="5" fillId="2" borderId="11" xfId="0" applyFont="1" applyFill="1" applyBorder="1" applyAlignment="1" applyProtection="1">
      <alignment horizontal="left"/>
      <protection locked="0"/>
    </xf>
    <xf numFmtId="0" fontId="5" fillId="2" borderId="9" xfId="0" applyFont="1" applyFill="1" applyBorder="1" applyAlignment="1" applyProtection="1">
      <alignment horizontal="left"/>
      <protection locked="0"/>
    </xf>
    <xf numFmtId="0" fontId="5" fillId="2" borderId="12" xfId="0" applyFont="1" applyFill="1" applyBorder="1" applyAlignment="1" applyProtection="1">
      <alignment horizontal="left"/>
      <protection locked="0"/>
    </xf>
    <xf numFmtId="0" fontId="0" fillId="2" borderId="0" xfId="0" applyFill="1" applyBorder="1" applyAlignment="1" applyProtection="1">
      <alignment horizontal="left" vertical="top" wrapText="1"/>
    </xf>
    <xf numFmtId="0" fontId="0" fillId="7" borderId="11" xfId="0" applyFill="1" applyBorder="1" applyAlignment="1" applyProtection="1">
      <alignment horizontal="left"/>
      <protection locked="0"/>
    </xf>
    <xf numFmtId="0" fontId="0" fillId="7" borderId="9" xfId="0" applyFill="1" applyBorder="1" applyAlignment="1" applyProtection="1">
      <alignment horizontal="left"/>
      <protection locked="0"/>
    </xf>
    <xf numFmtId="0" fontId="0" fillId="7" borderId="12" xfId="0" applyFill="1" applyBorder="1" applyAlignment="1" applyProtection="1">
      <alignment horizontal="left"/>
      <protection locked="0"/>
    </xf>
    <xf numFmtId="0" fontId="0" fillId="2" borderId="0" xfId="0" applyFill="1" applyBorder="1" applyAlignment="1" applyProtection="1">
      <alignment horizontal="left"/>
    </xf>
    <xf numFmtId="0" fontId="0" fillId="7" borderId="11" xfId="0" applyFont="1" applyFill="1" applyBorder="1" applyAlignment="1" applyProtection="1">
      <alignment horizontal="left"/>
      <protection locked="0"/>
    </xf>
    <xf numFmtId="0" fontId="0" fillId="7" borderId="9" xfId="0" applyFont="1" applyFill="1" applyBorder="1" applyAlignment="1" applyProtection="1">
      <alignment horizontal="left"/>
      <protection locked="0"/>
    </xf>
    <xf numFmtId="0" fontId="0" fillId="7" borderId="12" xfId="0" applyFont="1" applyFill="1" applyBorder="1" applyAlignment="1" applyProtection="1">
      <alignment horizontal="left"/>
      <protection locked="0"/>
    </xf>
    <xf numFmtId="0" fontId="24" fillId="4" borderId="33" xfId="0" applyFont="1" applyFill="1" applyBorder="1" applyAlignment="1">
      <alignment horizontal="center" vertical="top" wrapText="1"/>
    </xf>
    <xf numFmtId="0" fontId="24" fillId="4" borderId="37" xfId="0" applyFont="1" applyFill="1" applyBorder="1" applyAlignment="1">
      <alignment horizontal="center" vertical="top" wrapText="1"/>
    </xf>
    <xf numFmtId="0" fontId="6" fillId="4" borderId="0" xfId="0" applyFont="1" applyFill="1" applyBorder="1" applyAlignment="1">
      <alignment horizontal="center" vertical="center"/>
    </xf>
    <xf numFmtId="0" fontId="8" fillId="4" borderId="11" xfId="0" applyFont="1" applyFill="1" applyBorder="1" applyAlignment="1" applyProtection="1">
      <alignment horizontal="left"/>
      <protection locked="0"/>
    </xf>
    <xf numFmtId="0" fontId="8" fillId="4" borderId="12" xfId="0" applyFont="1" applyFill="1" applyBorder="1" applyAlignment="1" applyProtection="1">
      <alignment horizontal="left"/>
      <protection locked="0"/>
    </xf>
    <xf numFmtId="0" fontId="24" fillId="4" borderId="0" xfId="0" applyFont="1" applyFill="1" applyAlignment="1">
      <alignment horizontal="center" vertical="center"/>
    </xf>
    <xf numFmtId="0" fontId="6" fillId="4" borderId="0" xfId="0" applyFont="1" applyFill="1" applyAlignment="1">
      <alignment horizontal="center" vertical="top"/>
    </xf>
    <xf numFmtId="164" fontId="3" fillId="2" borderId="0" xfId="0" applyNumberFormat="1" applyFont="1" applyFill="1" applyAlignment="1">
      <alignment horizontal="left"/>
    </xf>
    <xf numFmtId="0" fontId="48" fillId="2" borderId="0" xfId="0" applyFont="1" applyFill="1" applyAlignment="1">
      <alignment horizontal="center" wrapText="1"/>
    </xf>
    <xf numFmtId="165" fontId="38" fillId="6" borderId="0" xfId="0" applyNumberFormat="1" applyFont="1" applyFill="1" applyAlignment="1">
      <alignment horizontal="center" vertical="center"/>
    </xf>
    <xf numFmtId="0" fontId="5" fillId="2" borderId="13" xfId="2" applyFill="1" applyBorder="1" applyAlignment="1" applyProtection="1">
      <alignment horizontal="left" vertical="top" wrapText="1"/>
      <protection locked="0"/>
    </xf>
    <xf numFmtId="0" fontId="5" fillId="2" borderId="7" xfId="2" applyFill="1" applyBorder="1" applyAlignment="1" applyProtection="1">
      <alignment horizontal="left" vertical="top" wrapText="1"/>
      <protection locked="0"/>
    </xf>
    <xf numFmtId="0" fontId="5" fillId="2" borderId="14" xfId="2" applyFill="1" applyBorder="1" applyAlignment="1" applyProtection="1">
      <alignment horizontal="left" vertical="top" wrapText="1"/>
      <protection locked="0"/>
    </xf>
    <xf numFmtId="0" fontId="5" fillId="2" borderId="15" xfId="2" applyFill="1" applyBorder="1" applyAlignment="1" applyProtection="1">
      <alignment horizontal="left" vertical="top" wrapText="1"/>
      <protection locked="0"/>
    </xf>
    <xf numFmtId="0" fontId="5" fillId="2" borderId="8" xfId="2" applyFill="1" applyBorder="1" applyAlignment="1" applyProtection="1">
      <alignment horizontal="left" vertical="top" wrapText="1"/>
      <protection locked="0"/>
    </xf>
    <xf numFmtId="0" fontId="5" fillId="2" borderId="16" xfId="2" applyFill="1" applyBorder="1" applyAlignment="1" applyProtection="1">
      <alignment horizontal="left" vertical="top" wrapText="1"/>
      <protection locked="0"/>
    </xf>
    <xf numFmtId="0" fontId="5" fillId="2" borderId="11" xfId="2" applyFill="1" applyBorder="1" applyAlignment="1" applyProtection="1">
      <alignment horizontal="center" vertical="top"/>
      <protection locked="0"/>
    </xf>
    <xf numFmtId="0" fontId="5" fillId="2" borderId="12" xfId="2" applyFill="1" applyBorder="1" applyAlignment="1" applyProtection="1">
      <alignment horizontal="center" vertical="top"/>
      <protection locked="0"/>
    </xf>
    <xf numFmtId="41" fontId="5" fillId="2" borderId="11" xfId="2" applyNumberFormat="1" applyFill="1" applyBorder="1" applyAlignment="1" applyProtection="1">
      <alignment horizontal="center"/>
      <protection locked="0"/>
    </xf>
    <xf numFmtId="41" fontId="5" fillId="2" borderId="12" xfId="2" applyNumberFormat="1" applyFill="1" applyBorder="1" applyAlignment="1" applyProtection="1">
      <alignment horizontal="center"/>
      <protection locked="0"/>
    </xf>
    <xf numFmtId="0" fontId="4" fillId="2" borderId="3" xfId="2" applyFont="1" applyFill="1" applyBorder="1" applyAlignment="1" applyProtection="1">
      <alignment horizontal="left" vertical="top" wrapText="1"/>
      <protection locked="0"/>
    </xf>
    <xf numFmtId="41" fontId="5" fillId="2" borderId="11" xfId="2" applyNumberFormat="1" applyFill="1" applyBorder="1" applyAlignment="1" applyProtection="1">
      <alignment horizontal="center"/>
    </xf>
    <xf numFmtId="41" fontId="5" fillId="2" borderId="12" xfId="2" applyNumberFormat="1" applyFill="1" applyBorder="1" applyAlignment="1" applyProtection="1">
      <alignment horizontal="center"/>
    </xf>
    <xf numFmtId="0" fontId="5" fillId="2" borderId="0" xfId="2" applyFont="1" applyFill="1" applyBorder="1" applyAlignment="1" applyProtection="1">
      <alignment horizontal="left" vertical="top" wrapText="1"/>
    </xf>
    <xf numFmtId="0" fontId="5" fillId="2" borderId="0" xfId="2" applyFont="1" applyFill="1" applyBorder="1" applyAlignment="1" applyProtection="1">
      <alignment wrapText="1"/>
    </xf>
    <xf numFmtId="0" fontId="5" fillId="2" borderId="11" xfId="2" applyFill="1" applyBorder="1" applyAlignment="1" applyProtection="1">
      <alignment horizontal="left" vertical="top" wrapText="1"/>
      <protection locked="0"/>
    </xf>
    <xf numFmtId="0" fontId="5" fillId="2" borderId="9" xfId="2" applyFill="1" applyBorder="1" applyAlignment="1" applyProtection="1">
      <alignment horizontal="left" vertical="top" wrapText="1"/>
      <protection locked="0"/>
    </xf>
    <xf numFmtId="0" fontId="5" fillId="2" borderId="12" xfId="2" applyFill="1" applyBorder="1" applyAlignment="1" applyProtection="1">
      <alignment horizontal="left" vertical="top" wrapText="1"/>
      <protection locked="0"/>
    </xf>
    <xf numFmtId="0" fontId="5" fillId="2" borderId="0" xfId="2" applyFill="1" applyBorder="1" applyAlignment="1">
      <alignment vertical="top" wrapText="1"/>
    </xf>
    <xf numFmtId="0" fontId="4" fillId="2" borderId="13" xfId="2" applyFont="1" applyFill="1" applyBorder="1" applyAlignment="1" applyProtection="1">
      <alignment horizontal="left" vertical="top" wrapText="1"/>
      <protection locked="0"/>
    </xf>
    <xf numFmtId="0" fontId="4" fillId="2" borderId="7" xfId="2" applyFont="1" applyFill="1" applyBorder="1" applyAlignment="1" applyProtection="1">
      <alignment horizontal="left" vertical="top" wrapText="1"/>
      <protection locked="0"/>
    </xf>
    <xf numFmtId="0" fontId="4" fillId="2" borderId="14"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0" xfId="2" applyFont="1" applyFill="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5"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16" xfId="2" applyFont="1" applyFill="1" applyBorder="1" applyAlignment="1" applyProtection="1">
      <alignment horizontal="left" vertical="top" wrapText="1"/>
      <protection locked="0"/>
    </xf>
    <xf numFmtId="0" fontId="5" fillId="2" borderId="0" xfId="2" applyFill="1" applyBorder="1" applyAlignment="1">
      <alignment horizontal="left" vertical="top" wrapText="1"/>
    </xf>
    <xf numFmtId="0" fontId="3" fillId="2" borderId="0" xfId="2" applyFont="1" applyFill="1" applyBorder="1" applyAlignment="1" applyProtection="1">
      <alignment wrapText="1"/>
    </xf>
    <xf numFmtId="0" fontId="3" fillId="2" borderId="0" xfId="2" applyFont="1" applyFill="1" applyBorder="1" applyAlignment="1">
      <alignment horizontal="right" vertical="top" wrapText="1"/>
    </xf>
    <xf numFmtId="0" fontId="5" fillId="2" borderId="11" xfId="2" applyFill="1" applyBorder="1" applyAlignment="1" applyProtection="1">
      <alignment horizontal="left" vertical="top"/>
      <protection locked="0"/>
    </xf>
    <xf numFmtId="0" fontId="5" fillId="2" borderId="9" xfId="2" applyFill="1" applyBorder="1" applyAlignment="1" applyProtection="1">
      <alignment horizontal="left" vertical="top"/>
      <protection locked="0"/>
    </xf>
    <xf numFmtId="0" fontId="5" fillId="2" borderId="12" xfId="2" applyFill="1" applyBorder="1" applyAlignment="1" applyProtection="1">
      <alignment horizontal="left" vertical="top"/>
      <protection locked="0"/>
    </xf>
    <xf numFmtId="0" fontId="5" fillId="2" borderId="0" xfId="2" applyFill="1" applyAlignment="1"/>
    <xf numFmtId="0" fontId="5" fillId="2" borderId="0" xfId="2" applyFill="1" applyBorder="1" applyAlignment="1" applyProtection="1">
      <alignment horizontal="left" wrapText="1"/>
    </xf>
    <xf numFmtId="0" fontId="5" fillId="2" borderId="0" xfId="2" applyFill="1" applyAlignment="1" applyProtection="1">
      <alignment wrapText="1"/>
    </xf>
    <xf numFmtId="0" fontId="5" fillId="2" borderId="0" xfId="2" applyFill="1" applyBorder="1" applyAlignment="1" applyProtection="1">
      <alignment horizontal="left" vertical="center" wrapText="1"/>
    </xf>
    <xf numFmtId="0" fontId="5" fillId="2" borderId="0" xfId="2" applyFill="1" applyAlignment="1" applyProtection="1">
      <alignment vertical="center" wrapText="1"/>
    </xf>
    <xf numFmtId="6" fontId="5" fillId="2" borderId="11" xfId="2" applyNumberFormat="1" applyFill="1" applyBorder="1" applyAlignment="1" applyProtection="1">
      <alignment horizontal="left" vertical="top"/>
      <protection locked="0"/>
    </xf>
    <xf numFmtId="0" fontId="5" fillId="2" borderId="0" xfId="2" applyFont="1" applyFill="1" applyBorder="1" applyAlignment="1"/>
    <xf numFmtId="0" fontId="5" fillId="2" borderId="0" xfId="2" applyFont="1" applyFill="1" applyAlignment="1"/>
    <xf numFmtId="0" fontId="5" fillId="2" borderId="0" xfId="2" applyFill="1" applyBorder="1" applyAlignment="1"/>
    <xf numFmtId="0" fontId="5" fillId="2" borderId="8" xfId="2" applyFont="1" applyFill="1" applyBorder="1" applyProtection="1">
      <protection locked="0"/>
    </xf>
    <xf numFmtId="0" fontId="5" fillId="2" borderId="0" xfId="2" applyFont="1" applyFill="1" applyBorder="1" applyAlignment="1" applyProtection="1"/>
    <xf numFmtId="0" fontId="3" fillId="2" borderId="0" xfId="2" applyFont="1" applyFill="1" applyBorder="1" applyAlignment="1"/>
    <xf numFmtId="0" fontId="3" fillId="2" borderId="0" xfId="2" applyFont="1" applyFill="1" applyAlignment="1"/>
    <xf numFmtId="0" fontId="4" fillId="2" borderId="0" xfId="2" applyFont="1" applyFill="1" applyBorder="1" applyAlignment="1" applyProtection="1">
      <alignment horizontal="left" vertical="top" wrapText="1"/>
      <protection locked="0"/>
    </xf>
    <xf numFmtId="0" fontId="4" fillId="2" borderId="15" xfId="2" applyFont="1" applyFill="1" applyBorder="1" applyAlignment="1" applyProtection="1">
      <alignment wrapText="1"/>
      <protection locked="0"/>
    </xf>
    <xf numFmtId="0" fontId="4" fillId="2" borderId="8" xfId="2" applyFont="1" applyFill="1" applyBorder="1" applyAlignment="1" applyProtection="1">
      <alignment wrapText="1"/>
      <protection locked="0"/>
    </xf>
    <xf numFmtId="0" fontId="4" fillId="2" borderId="16" xfId="2" applyFont="1" applyFill="1" applyBorder="1" applyAlignment="1" applyProtection="1">
      <alignment wrapText="1"/>
      <protection locked="0"/>
    </xf>
    <xf numFmtId="0" fontId="5" fillId="2" borderId="0" xfId="2" applyFont="1" applyFill="1" applyAlignment="1">
      <alignment vertical="top" wrapText="1"/>
    </xf>
    <xf numFmtId="0" fontId="5" fillId="2" borderId="0" xfId="2" applyFont="1" applyFill="1" applyBorder="1" applyAlignment="1">
      <alignment vertical="top" wrapText="1"/>
    </xf>
    <xf numFmtId="0" fontId="3" fillId="2" borderId="0" xfId="2" applyFont="1" applyFill="1" applyAlignment="1">
      <alignment vertical="top" wrapText="1"/>
    </xf>
    <xf numFmtId="0" fontId="4" fillId="2" borderId="15" xfId="2" applyFont="1" applyFill="1" applyBorder="1" applyAlignment="1" applyProtection="1">
      <alignment horizontal="left" wrapText="1"/>
      <protection locked="0"/>
    </xf>
    <xf numFmtId="0" fontId="4" fillId="2" borderId="8" xfId="2" applyFont="1" applyFill="1" applyBorder="1" applyAlignment="1" applyProtection="1">
      <alignment horizontal="left" wrapText="1"/>
      <protection locked="0"/>
    </xf>
    <xf numFmtId="0" fontId="4" fillId="2" borderId="16" xfId="2" applyFont="1" applyFill="1" applyBorder="1" applyAlignment="1" applyProtection="1">
      <alignment horizontal="left" wrapText="1"/>
      <protection locked="0"/>
    </xf>
    <xf numFmtId="0" fontId="3" fillId="2" borderId="0" xfId="2" applyFont="1" applyFill="1" applyBorder="1" applyAlignment="1">
      <alignment vertical="top" wrapText="1"/>
    </xf>
    <xf numFmtId="0" fontId="5" fillId="2" borderId="8" xfId="2" applyFont="1" applyFill="1" applyBorder="1" applyAlignment="1" applyProtection="1">
      <alignment horizontal="center"/>
      <protection locked="0"/>
    </xf>
    <xf numFmtId="0" fontId="5" fillId="2" borderId="0" xfId="2" applyFont="1" applyFill="1" applyBorder="1" applyAlignment="1">
      <alignment horizontal="left" vertical="top" wrapText="1"/>
    </xf>
    <xf numFmtId="0" fontId="5" fillId="2" borderId="0" xfId="2" applyFont="1" applyFill="1" applyBorder="1" applyAlignment="1">
      <alignment horizontal="right"/>
    </xf>
    <xf numFmtId="14" fontId="5" fillId="2" borderId="8" xfId="2" applyNumberFormat="1" applyFont="1" applyFill="1" applyBorder="1" applyProtection="1">
      <protection locked="0"/>
    </xf>
  </cellXfs>
  <cellStyles count="4">
    <cellStyle name="Hyperlink" xfId="1" builtinId="8"/>
    <cellStyle name="Normal" xfId="0" builtinId="0"/>
    <cellStyle name="Normal 2" xfId="2" xr:uid="{00000000-0005-0000-0000-000002000000}"/>
    <cellStyle name="Percent" xfId="3" builtinId="5"/>
  </cellStyles>
  <dxfs count="4">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a:t>Total Space by Category (NSF)</a:t>
            </a:r>
          </a:p>
        </c:rich>
      </c:tx>
      <c:layout>
        <c:manualLayout>
          <c:xMode val="edge"/>
          <c:yMode val="edge"/>
          <c:x val="0.18511908233693011"/>
          <c:y val="6.5841221714358203E-2"/>
        </c:manualLayout>
      </c:layout>
      <c:overlay val="0"/>
      <c:spPr>
        <a:noFill/>
        <a:ln w="25400">
          <a:noFill/>
        </a:ln>
      </c:sp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32BD-4BC9-9EBB-C0AAB80C2D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2BD-4BC9-9EBB-C0AAB80C2D7D}"/>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2-32BD-4BC9-9EBB-C0AAB80C2D7D}"/>
              </c:ext>
            </c:extLst>
          </c:dPt>
          <c:dLbls>
            <c:dLbl>
              <c:idx val="0"/>
              <c:layout>
                <c:manualLayout>
                  <c:x val="6.4864864864864868E-2"/>
                  <c:y val="0.11244979919678715"/>
                </c:manualLayout>
              </c:layout>
              <c:spPr>
                <a:noFill/>
                <a:ln w="25400">
                  <a:noFill/>
                </a:ln>
              </c:spPr>
              <c:txPr>
                <a:bodyPr/>
                <a:lstStyle/>
                <a:p>
                  <a:pPr>
                    <a:defRPr sz="900" b="0" i="0" u="none" strike="noStrike" baseline="0">
                      <a:solidFill>
                        <a:srgbClr val="333333"/>
                      </a:solidFill>
                      <a:latin typeface="Arial"/>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2BD-4BC9-9EBB-C0AAB80C2D7D}"/>
                </c:ext>
              </c:extLst>
            </c:dLbl>
            <c:dLbl>
              <c:idx val="1"/>
              <c:layout>
                <c:manualLayout>
                  <c:x val="-0.12507439979140045"/>
                  <c:y val="-3.9819956674895116E-2"/>
                </c:manualLayout>
              </c:layout>
              <c:spPr>
                <a:noFill/>
                <a:ln w="25400">
                  <a:noFill/>
                </a:ln>
              </c:spPr>
              <c:txPr>
                <a:bodyPr/>
                <a:lstStyle/>
                <a:p>
                  <a:pPr>
                    <a:defRPr sz="900" b="0" i="0" u="none" strike="noStrike" baseline="0">
                      <a:solidFill>
                        <a:srgbClr val="333333"/>
                      </a:solidFill>
                      <a:latin typeface="Arial"/>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BD-4BC9-9EBB-C0AAB80C2D7D}"/>
                </c:ext>
              </c:extLst>
            </c:dLbl>
            <c:dLbl>
              <c:idx val="2"/>
              <c:layout>
                <c:manualLayout>
                  <c:x val="-9.8456406355390755E-2"/>
                  <c:y val="-7.2630262727879882E-2"/>
                </c:manualLayout>
              </c:layout>
              <c:spPr>
                <a:noFill/>
                <a:ln w="25400">
                  <a:noFill/>
                </a:ln>
              </c:spPr>
              <c:txPr>
                <a:bodyPr/>
                <a:lstStyle/>
                <a:p>
                  <a:pPr>
                    <a:defRPr sz="900" b="0" i="0" u="none" strike="noStrike" baseline="0">
                      <a:solidFill>
                        <a:srgbClr val="333333"/>
                      </a:solidFill>
                      <a:latin typeface="Arial"/>
                      <a:ea typeface="Arial"/>
                      <a:cs typeface="Arial"/>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2BD-4BC9-9EBB-C0AAB80C2D7D}"/>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Arial"/>
                    <a:ea typeface="Arial"/>
                    <a:cs typeface="Arial"/>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('6. Summary of Space Needs'!$C$31,'6. Summary of Space Needs'!$C$48,'6. Summary of Space Needs'!$C$67)</c:f>
              <c:strCache>
                <c:ptCount val="3"/>
                <c:pt idx="0">
                  <c:v>Personnel Space</c:v>
                </c:pt>
                <c:pt idx="1">
                  <c:v>Common Office Space</c:v>
                </c:pt>
                <c:pt idx="2">
                  <c:v>Specialty Space</c:v>
                </c:pt>
              </c:strCache>
            </c:strRef>
          </c:cat>
          <c:val>
            <c:numRef>
              <c:f>('6. Summary of Space Needs'!$I$31,'6. Summary of Space Needs'!$I$48,'6. Summary of Space Needs'!$I$67)</c:f>
              <c:numCache>
                <c:formatCode>#,###\ "USF"</c:formatCode>
                <c:ptCount val="3"/>
                <c:pt idx="0">
                  <c:v>0</c:v>
                </c:pt>
                <c:pt idx="1">
                  <c:v>0</c:v>
                </c:pt>
                <c:pt idx="2">
                  <c:v>0</c:v>
                </c:pt>
              </c:numCache>
            </c:numRef>
          </c:val>
          <c:extLst>
            <c:ext xmlns:c16="http://schemas.microsoft.com/office/drawing/2014/chart" uri="{C3380CC4-5D6E-409C-BE32-E72D297353CC}">
              <c16:uniqueId val="{00000003-32BD-4BC9-9EBB-C0AAB80C2D7D}"/>
            </c:ext>
          </c:extLst>
        </c:ser>
        <c:dLbls>
          <c:showLegendKey val="0"/>
          <c:showVal val="0"/>
          <c:showCatName val="0"/>
          <c:showSerName val="0"/>
          <c:showPercent val="0"/>
          <c:showBubbleSize val="0"/>
          <c:showLeaderLines val="0"/>
        </c:dLbls>
        <c:firstSliceAng val="0"/>
        <c:holeSize val="65"/>
      </c:doughnutChart>
      <c:spPr>
        <a:noFill/>
        <a:ln w="25400">
          <a:noFill/>
        </a:ln>
      </c:spPr>
    </c:plotArea>
    <c:legend>
      <c:legendPos val="r"/>
      <c:legendEntry>
        <c:idx val="0"/>
        <c:txPr>
          <a:bodyPr/>
          <a:lstStyle/>
          <a:p>
            <a:pPr>
              <a:defRPr sz="735" b="0" i="0" u="none" strike="noStrike" baseline="0">
                <a:solidFill>
                  <a:srgbClr val="000000"/>
                </a:solidFill>
                <a:latin typeface="Arial"/>
                <a:ea typeface="Arial"/>
                <a:cs typeface="Arial"/>
              </a:defRPr>
            </a:pPr>
            <a:endParaRPr lang="en-US"/>
          </a:p>
        </c:txPr>
      </c:legendEntry>
      <c:legendEntry>
        <c:idx val="1"/>
        <c:txPr>
          <a:bodyPr/>
          <a:lstStyle/>
          <a:p>
            <a:pPr>
              <a:defRPr sz="735" b="0" i="0" u="none" strike="noStrike" baseline="0">
                <a:solidFill>
                  <a:srgbClr val="000000"/>
                </a:solidFill>
                <a:latin typeface="Arial"/>
                <a:ea typeface="Arial"/>
                <a:cs typeface="Arial"/>
              </a:defRPr>
            </a:pPr>
            <a:endParaRPr lang="en-US"/>
          </a:p>
        </c:txPr>
      </c:legendEntry>
      <c:layout>
        <c:manualLayout>
          <c:xMode val="edge"/>
          <c:yMode val="edge"/>
          <c:x val="0.59876656005588125"/>
          <c:y val="0.29767644674177918"/>
          <c:w val="0.37963034477769786"/>
          <c:h val="0.54884094868015543"/>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a:t>Office to Cubicle Ratio - Current Personnel</a:t>
            </a:r>
          </a:p>
        </c:rich>
      </c:tx>
      <c:layout>
        <c:manualLayout>
          <c:xMode val="edge"/>
          <c:yMode val="edge"/>
          <c:x val="0.21803125180940111"/>
          <c:y val="8.3111518230283399E-2"/>
        </c:manualLayout>
      </c:layout>
      <c:overlay val="0"/>
      <c:spPr>
        <a:noFill/>
        <a:ln w="25400">
          <a:noFill/>
        </a:ln>
      </c:spPr>
    </c:title>
    <c:autoTitleDeleted val="0"/>
    <c:plotArea>
      <c:layout>
        <c:manualLayout>
          <c:layoutTarget val="inner"/>
          <c:xMode val="edge"/>
          <c:yMode val="edge"/>
          <c:x val="0.32483261169886435"/>
          <c:y val="0.29816929790816932"/>
          <c:w val="0.29859268546820683"/>
          <c:h val="0.56013599064522945"/>
        </c:manualLayout>
      </c:layout>
      <c:doughnutChart>
        <c:varyColors val="1"/>
        <c:ser>
          <c:idx val="1"/>
          <c:order val="0"/>
          <c:tx>
            <c:v>Target</c:v>
          </c:tx>
          <c:spPr>
            <a:pattFill prst="dkUpDiag">
              <a:fgClr>
                <a:schemeClr val="bg1">
                  <a:lumMod val="75000"/>
                </a:schemeClr>
              </a:fgClr>
              <a:bgClr>
                <a:schemeClr val="bg1"/>
              </a:bgClr>
            </a:pattFill>
            <a:ln>
              <a:solidFill>
                <a:schemeClr val="bg1"/>
              </a:solidFill>
            </a:ln>
          </c:spPr>
          <c:dPt>
            <c:idx val="0"/>
            <c:bubble3D val="0"/>
            <c:spPr>
              <a:pattFill prst="dkUpDiag">
                <a:fgClr>
                  <a:srgbClr val="41B4BD"/>
                </a:fgClr>
                <a:bgClr>
                  <a:schemeClr val="bg1"/>
                </a:bgClr>
              </a:pattFill>
              <a:ln w="19050">
                <a:solidFill>
                  <a:schemeClr val="bg1"/>
                </a:solidFill>
              </a:ln>
              <a:effectLst/>
            </c:spPr>
            <c:extLst>
              <c:ext xmlns:c16="http://schemas.microsoft.com/office/drawing/2014/chart" uri="{C3380CC4-5D6E-409C-BE32-E72D297353CC}">
                <c16:uniqueId val="{00000000-A9DB-491C-B90D-812CE55B1C7D}"/>
              </c:ext>
            </c:extLst>
          </c:dPt>
          <c:dPt>
            <c:idx val="1"/>
            <c:bubble3D val="0"/>
            <c:spPr>
              <a:pattFill prst="ltUpDiag">
                <a:fgClr>
                  <a:srgbClr val="41B4BD"/>
                </a:fgClr>
                <a:bgClr>
                  <a:schemeClr val="bg1"/>
                </a:bgClr>
              </a:pattFill>
              <a:ln w="19050">
                <a:solidFill>
                  <a:schemeClr val="bg1"/>
                </a:solidFill>
              </a:ln>
              <a:effectLst/>
            </c:spPr>
            <c:extLst>
              <c:ext xmlns:c16="http://schemas.microsoft.com/office/drawing/2014/chart" uri="{C3380CC4-5D6E-409C-BE32-E72D297353CC}">
                <c16:uniqueId val="{00000001-A9DB-491C-B90D-812CE55B1C7D}"/>
              </c:ext>
            </c:extLst>
          </c:dPt>
          <c:dPt>
            <c:idx val="2"/>
            <c:bubble3D val="0"/>
            <c:spPr>
              <a:pattFill prst="ltUpDiag">
                <a:fgClr>
                  <a:schemeClr val="bg1"/>
                </a:fgClr>
                <a:bgClr>
                  <a:schemeClr val="bg1"/>
                </a:bgClr>
              </a:pattFill>
              <a:ln w="19050">
                <a:solidFill>
                  <a:schemeClr val="bg1"/>
                </a:solidFill>
              </a:ln>
              <a:effectLst/>
            </c:spPr>
            <c:extLst>
              <c:ext xmlns:c16="http://schemas.microsoft.com/office/drawing/2014/chart" uri="{C3380CC4-5D6E-409C-BE32-E72D297353CC}">
                <c16:uniqueId val="{00000002-A9DB-491C-B90D-812CE55B1C7D}"/>
              </c:ext>
            </c:extLst>
          </c:dPt>
          <c:val>
            <c:numRef>
              <c:f>'Calculation Variables-Hide'!$B$17:$B$19</c:f>
              <c:numCache>
                <c:formatCode>0%</c:formatCode>
                <c:ptCount val="3"/>
                <c:pt idx="0">
                  <c:v>0.2</c:v>
                </c:pt>
                <c:pt idx="1">
                  <c:v>0.12</c:v>
                </c:pt>
                <c:pt idx="2">
                  <c:v>0.67999999999999994</c:v>
                </c:pt>
              </c:numCache>
            </c:numRef>
          </c:val>
          <c:extLst>
            <c:ext xmlns:c16="http://schemas.microsoft.com/office/drawing/2014/chart" uri="{C3380CC4-5D6E-409C-BE32-E72D297353CC}">
              <c16:uniqueId val="{00000003-A9DB-491C-B90D-812CE55B1C7D}"/>
            </c:ext>
          </c:extLst>
        </c:ser>
        <c:ser>
          <c:idx val="0"/>
          <c:order val="1"/>
          <c:dPt>
            <c:idx val="0"/>
            <c:bubble3D val="0"/>
            <c:spPr>
              <a:solidFill>
                <a:srgbClr val="41B4BD"/>
              </a:solidFill>
              <a:ln w="19050">
                <a:solidFill>
                  <a:schemeClr val="lt1"/>
                </a:solidFill>
              </a:ln>
              <a:effectLst/>
            </c:spPr>
            <c:extLst>
              <c:ext xmlns:c16="http://schemas.microsoft.com/office/drawing/2014/chart" uri="{C3380CC4-5D6E-409C-BE32-E72D297353CC}">
                <c16:uniqueId val="{00000004-A9DB-491C-B90D-812CE55B1C7D}"/>
              </c:ext>
            </c:extLst>
          </c:dPt>
          <c:dPt>
            <c:idx val="1"/>
            <c:bubble3D val="0"/>
            <c:spPr>
              <a:solidFill>
                <a:srgbClr val="DDC42F"/>
              </a:solidFill>
              <a:ln w="19050">
                <a:solidFill>
                  <a:schemeClr val="lt1"/>
                </a:solidFill>
              </a:ln>
              <a:effectLst/>
            </c:spPr>
            <c:extLst>
              <c:ext xmlns:c16="http://schemas.microsoft.com/office/drawing/2014/chart" uri="{C3380CC4-5D6E-409C-BE32-E72D297353CC}">
                <c16:uniqueId val="{00000005-A9DB-491C-B90D-812CE55B1C7D}"/>
              </c:ext>
            </c:extLst>
          </c:dPt>
          <c:dPt>
            <c:idx val="2"/>
            <c:bubble3D val="0"/>
            <c:extLst>
              <c:ext xmlns:c16="http://schemas.microsoft.com/office/drawing/2014/chart" uri="{C3380CC4-5D6E-409C-BE32-E72D297353CC}">
                <c16:uniqueId val="{00000006-A9DB-491C-B90D-812CE55B1C7D}"/>
              </c:ext>
            </c:extLst>
          </c:dPt>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9DB-491C-B90D-812CE55B1C7D}"/>
                </c:ext>
              </c:extLst>
            </c:dLbl>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9DB-491C-B90D-812CE55B1C7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'6. Summary of Space Needs'!$C$29:$C$30</c:f>
              <c:strCache>
                <c:ptCount val="2"/>
                <c:pt idx="0">
                  <c:v>Enclosed Interior Office Spaces</c:v>
                </c:pt>
                <c:pt idx="1">
                  <c:v>Open Interior Work Station Spaces</c:v>
                </c:pt>
              </c:strCache>
            </c:strRef>
          </c:cat>
          <c:val>
            <c:numRef>
              <c:f>'6. Summary of Space Needs'!$G$29:$G$30</c:f>
              <c:numCache>
                <c:formatCode>General</c:formatCode>
                <c:ptCount val="2"/>
                <c:pt idx="0">
                  <c:v>0</c:v>
                </c:pt>
                <c:pt idx="1">
                  <c:v>0</c:v>
                </c:pt>
              </c:numCache>
            </c:numRef>
          </c:val>
          <c:extLst>
            <c:ext xmlns:c16="http://schemas.microsoft.com/office/drawing/2014/chart" uri="{C3380CC4-5D6E-409C-BE32-E72D297353CC}">
              <c16:uniqueId val="{00000007-A9DB-491C-B90D-812CE55B1C7D}"/>
            </c:ext>
          </c:extLst>
        </c:ser>
        <c:dLbls>
          <c:showLegendKey val="0"/>
          <c:showVal val="0"/>
          <c:showCatName val="0"/>
          <c:showSerName val="0"/>
          <c:showPercent val="0"/>
          <c:showBubbleSize val="0"/>
          <c:showLeaderLines val="1"/>
        </c:dLbls>
        <c:firstSliceAng val="0"/>
        <c:holeSize val="49"/>
      </c:doughnutChart>
      <c:spPr>
        <a:noFill/>
        <a:ln w="25400">
          <a:noFill/>
        </a:ln>
      </c:spPr>
    </c:plotArea>
    <c:plotVisOnly val="1"/>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251460</xdr:colOff>
      <xdr:row>42</xdr:row>
      <xdr:rowOff>83820</xdr:rowOff>
    </xdr:from>
    <xdr:to>
      <xdr:col>4</xdr:col>
      <xdr:colOff>1150620</xdr:colOff>
      <xdr:row>42</xdr:row>
      <xdr:rowOff>1234440</xdr:rowOff>
    </xdr:to>
    <xdr:pic>
      <xdr:nvPicPr>
        <xdr:cNvPr id="1050" name="Picture 12">
          <a:extLst>
            <a:ext uri="{FF2B5EF4-FFF2-40B4-BE49-F238E27FC236}">
              <a16:creationId xmlns:a16="http://schemas.microsoft.com/office/drawing/2014/main" id="{E2412275-FA61-B662-8E1C-B76EF4DBA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7240" y="18356580"/>
          <a:ext cx="89916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236220</xdr:colOff>
      <xdr:row>42</xdr:row>
      <xdr:rowOff>76200</xdr:rowOff>
    </xdr:from>
    <xdr:to>
      <xdr:col>3</xdr:col>
      <xdr:colOff>1150620</xdr:colOff>
      <xdr:row>42</xdr:row>
      <xdr:rowOff>1539240</xdr:rowOff>
    </xdr:to>
    <xdr:pic>
      <xdr:nvPicPr>
        <xdr:cNvPr id="1051" name="Picture 13">
          <a:extLst>
            <a:ext uri="{FF2B5EF4-FFF2-40B4-BE49-F238E27FC236}">
              <a16:creationId xmlns:a16="http://schemas.microsoft.com/office/drawing/2014/main" id="{FD57F84F-9B53-608B-FC40-2E701856B1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7540" y="18348960"/>
          <a:ext cx="91440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251460</xdr:colOff>
      <xdr:row>37</xdr:row>
      <xdr:rowOff>236220</xdr:rowOff>
    </xdr:from>
    <xdr:to>
      <xdr:col>2</xdr:col>
      <xdr:colOff>1074420</xdr:colOff>
      <xdr:row>37</xdr:row>
      <xdr:rowOff>1836420</xdr:rowOff>
    </xdr:to>
    <xdr:pic>
      <xdr:nvPicPr>
        <xdr:cNvPr id="1052" name="Picture 16">
          <a:extLst>
            <a:ext uri="{FF2B5EF4-FFF2-40B4-BE49-F238E27FC236}">
              <a16:creationId xmlns:a16="http://schemas.microsoft.com/office/drawing/2014/main" id="{98E8A9A3-F0C7-D226-28AD-AA41689F048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8320" y="15171420"/>
          <a:ext cx="82296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30480</xdr:colOff>
      <xdr:row>37</xdr:row>
      <xdr:rowOff>236220</xdr:rowOff>
    </xdr:from>
    <xdr:to>
      <xdr:col>3</xdr:col>
      <xdr:colOff>1211580</xdr:colOff>
      <xdr:row>37</xdr:row>
      <xdr:rowOff>1478280</xdr:rowOff>
    </xdr:to>
    <xdr:pic>
      <xdr:nvPicPr>
        <xdr:cNvPr id="1053" name="Picture 17">
          <a:extLst>
            <a:ext uri="{FF2B5EF4-FFF2-40B4-BE49-F238E27FC236}">
              <a16:creationId xmlns:a16="http://schemas.microsoft.com/office/drawing/2014/main" id="{C3C13DA0-DB23-A0AF-9ACE-1A20C96DF9E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71800" y="15171420"/>
          <a:ext cx="118110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60960</xdr:colOff>
      <xdr:row>37</xdr:row>
      <xdr:rowOff>236220</xdr:rowOff>
    </xdr:from>
    <xdr:to>
      <xdr:col>5</xdr:col>
      <xdr:colOff>0</xdr:colOff>
      <xdr:row>37</xdr:row>
      <xdr:rowOff>1828800</xdr:rowOff>
    </xdr:to>
    <xdr:pic>
      <xdr:nvPicPr>
        <xdr:cNvPr id="1054" name="Picture 18">
          <a:extLst>
            <a:ext uri="{FF2B5EF4-FFF2-40B4-BE49-F238E27FC236}">
              <a16:creationId xmlns:a16="http://schemas.microsoft.com/office/drawing/2014/main" id="{9DC144ED-3C0F-FB03-699A-81D107D4B5A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6740" y="15171420"/>
          <a:ext cx="1333500" cy="159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160020</xdr:colOff>
      <xdr:row>61</xdr:row>
      <xdr:rowOff>99060</xdr:rowOff>
    </xdr:from>
    <xdr:to>
      <xdr:col>2</xdr:col>
      <xdr:colOff>1059180</xdr:colOff>
      <xdr:row>61</xdr:row>
      <xdr:rowOff>1127760</xdr:rowOff>
    </xdr:to>
    <xdr:pic>
      <xdr:nvPicPr>
        <xdr:cNvPr id="1055" name="Picture 24">
          <a:extLst>
            <a:ext uri="{FF2B5EF4-FFF2-40B4-BE49-F238E27FC236}">
              <a16:creationId xmlns:a16="http://schemas.microsoft.com/office/drawing/2014/main" id="{38CA6BE3-DAA7-7AA7-B282-A992C1903E0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06880" y="28895040"/>
          <a:ext cx="89916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106680</xdr:colOff>
      <xdr:row>61</xdr:row>
      <xdr:rowOff>60960</xdr:rowOff>
    </xdr:from>
    <xdr:to>
      <xdr:col>3</xdr:col>
      <xdr:colOff>1211580</xdr:colOff>
      <xdr:row>61</xdr:row>
      <xdr:rowOff>1295400</xdr:rowOff>
    </xdr:to>
    <xdr:pic>
      <xdr:nvPicPr>
        <xdr:cNvPr id="1056" name="Picture 25">
          <a:extLst>
            <a:ext uri="{FF2B5EF4-FFF2-40B4-BE49-F238E27FC236}">
              <a16:creationId xmlns:a16="http://schemas.microsoft.com/office/drawing/2014/main" id="{FCCACF43-0EA6-BA7F-C988-120A5C61F88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48000" y="28856940"/>
          <a:ext cx="110490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91440</xdr:colOff>
      <xdr:row>61</xdr:row>
      <xdr:rowOff>83820</xdr:rowOff>
    </xdr:from>
    <xdr:to>
      <xdr:col>4</xdr:col>
      <xdr:colOff>1196340</xdr:colOff>
      <xdr:row>61</xdr:row>
      <xdr:rowOff>1722120</xdr:rowOff>
    </xdr:to>
    <xdr:pic>
      <xdr:nvPicPr>
        <xdr:cNvPr id="1057" name="Picture 26">
          <a:extLst>
            <a:ext uri="{FF2B5EF4-FFF2-40B4-BE49-F238E27FC236}">
              <a16:creationId xmlns:a16="http://schemas.microsoft.com/office/drawing/2014/main" id="{526A2631-F249-F452-8796-43C86637DFC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27220" y="28879800"/>
          <a:ext cx="11049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66</xdr:row>
      <xdr:rowOff>91440</xdr:rowOff>
    </xdr:from>
    <xdr:to>
      <xdr:col>2</xdr:col>
      <xdr:colOff>1089660</xdr:colOff>
      <xdr:row>66</xdr:row>
      <xdr:rowOff>1310640</xdr:rowOff>
    </xdr:to>
    <xdr:pic>
      <xdr:nvPicPr>
        <xdr:cNvPr id="1058" name="Picture 32">
          <a:extLst>
            <a:ext uri="{FF2B5EF4-FFF2-40B4-BE49-F238E27FC236}">
              <a16:creationId xmlns:a16="http://schemas.microsoft.com/office/drawing/2014/main" id="{8DA449E2-CD5D-97B3-C862-591EBD2922E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5460" y="31493460"/>
          <a:ext cx="86106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66</xdr:row>
      <xdr:rowOff>91440</xdr:rowOff>
    </xdr:from>
    <xdr:to>
      <xdr:col>3</xdr:col>
      <xdr:colOff>1181100</xdr:colOff>
      <xdr:row>66</xdr:row>
      <xdr:rowOff>1722120</xdr:rowOff>
    </xdr:to>
    <xdr:pic>
      <xdr:nvPicPr>
        <xdr:cNvPr id="1059" name="Picture 33">
          <a:extLst>
            <a:ext uri="{FF2B5EF4-FFF2-40B4-BE49-F238E27FC236}">
              <a16:creationId xmlns:a16="http://schemas.microsoft.com/office/drawing/2014/main" id="{E9E405D9-1908-90C9-D6CF-76D0812D4BB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139440" y="31493460"/>
          <a:ext cx="982980" cy="1630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579120</xdr:colOff>
      <xdr:row>66</xdr:row>
      <xdr:rowOff>60960</xdr:rowOff>
    </xdr:from>
    <xdr:to>
      <xdr:col>5</xdr:col>
      <xdr:colOff>762000</xdr:colOff>
      <xdr:row>66</xdr:row>
      <xdr:rowOff>2522220</xdr:rowOff>
    </xdr:to>
    <xdr:pic>
      <xdr:nvPicPr>
        <xdr:cNvPr id="1060" name="Picture 34">
          <a:extLst>
            <a:ext uri="{FF2B5EF4-FFF2-40B4-BE49-F238E27FC236}">
              <a16:creationId xmlns:a16="http://schemas.microsoft.com/office/drawing/2014/main" id="{8CF767FD-C952-C2A3-7A64-A99A2863D38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914900" y="31462980"/>
          <a:ext cx="1577340" cy="246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388620</xdr:colOff>
      <xdr:row>71</xdr:row>
      <xdr:rowOff>91440</xdr:rowOff>
    </xdr:from>
    <xdr:to>
      <xdr:col>3</xdr:col>
      <xdr:colOff>708660</xdr:colOff>
      <xdr:row>71</xdr:row>
      <xdr:rowOff>2522220</xdr:rowOff>
    </xdr:to>
    <xdr:pic>
      <xdr:nvPicPr>
        <xdr:cNvPr id="1061" name="Picture 41">
          <a:extLst>
            <a:ext uri="{FF2B5EF4-FFF2-40B4-BE49-F238E27FC236}">
              <a16:creationId xmlns:a16="http://schemas.microsoft.com/office/drawing/2014/main" id="{A6EA1BFC-F953-1474-6982-B8451EC3362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35480" y="34914840"/>
          <a:ext cx="1714500" cy="2430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548640</xdr:colOff>
      <xdr:row>71</xdr:row>
      <xdr:rowOff>91440</xdr:rowOff>
    </xdr:from>
    <xdr:to>
      <xdr:col>5</xdr:col>
      <xdr:colOff>868680</xdr:colOff>
      <xdr:row>71</xdr:row>
      <xdr:rowOff>2537460</xdr:rowOff>
    </xdr:to>
    <xdr:pic>
      <xdr:nvPicPr>
        <xdr:cNvPr id="1062" name="Picture 42">
          <a:extLst>
            <a:ext uri="{FF2B5EF4-FFF2-40B4-BE49-F238E27FC236}">
              <a16:creationId xmlns:a16="http://schemas.microsoft.com/office/drawing/2014/main" id="{EFE31F07-6B80-27CF-E762-14D5A05F99B1}"/>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884420" y="34914840"/>
          <a:ext cx="1714500" cy="2446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464820</xdr:colOff>
      <xdr:row>87</xdr:row>
      <xdr:rowOff>99060</xdr:rowOff>
    </xdr:from>
    <xdr:to>
      <xdr:col>3</xdr:col>
      <xdr:colOff>746760</xdr:colOff>
      <xdr:row>87</xdr:row>
      <xdr:rowOff>1478280</xdr:rowOff>
    </xdr:to>
    <xdr:pic>
      <xdr:nvPicPr>
        <xdr:cNvPr id="1063" name="Picture 2">
          <a:extLst>
            <a:ext uri="{FF2B5EF4-FFF2-40B4-BE49-F238E27FC236}">
              <a16:creationId xmlns:a16="http://schemas.microsoft.com/office/drawing/2014/main" id="{ABDE56A0-BD0C-9338-4CDE-7EC12A2A40E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011680" y="43967400"/>
          <a:ext cx="1676400" cy="137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182880</xdr:colOff>
      <xdr:row>53</xdr:row>
      <xdr:rowOff>121920</xdr:rowOff>
    </xdr:from>
    <xdr:to>
      <xdr:col>3</xdr:col>
      <xdr:colOff>1074420</xdr:colOff>
      <xdr:row>53</xdr:row>
      <xdr:rowOff>1089660</xdr:rowOff>
    </xdr:to>
    <xdr:pic>
      <xdr:nvPicPr>
        <xdr:cNvPr id="1064" name="Picture 29">
          <a:extLst>
            <a:ext uri="{FF2B5EF4-FFF2-40B4-BE49-F238E27FC236}">
              <a16:creationId xmlns:a16="http://schemas.microsoft.com/office/drawing/2014/main" id="{220B1029-8A64-C22F-CE96-B897D55FD8C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124200" y="25336500"/>
          <a:ext cx="89154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175260</xdr:colOff>
      <xdr:row>53</xdr:row>
      <xdr:rowOff>76200</xdr:rowOff>
    </xdr:from>
    <xdr:to>
      <xdr:col>2</xdr:col>
      <xdr:colOff>1043940</xdr:colOff>
      <xdr:row>53</xdr:row>
      <xdr:rowOff>1074420</xdr:rowOff>
    </xdr:to>
    <xdr:pic>
      <xdr:nvPicPr>
        <xdr:cNvPr id="1065" name="Picture 30">
          <a:extLst>
            <a:ext uri="{FF2B5EF4-FFF2-40B4-BE49-F238E27FC236}">
              <a16:creationId xmlns:a16="http://schemas.microsoft.com/office/drawing/2014/main" id="{694930BA-59DA-35ED-BB94-94F77720B043}"/>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722120" y="25290780"/>
          <a:ext cx="86868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106680</xdr:colOff>
      <xdr:row>48</xdr:row>
      <xdr:rowOff>152400</xdr:rowOff>
    </xdr:from>
    <xdr:to>
      <xdr:col>4</xdr:col>
      <xdr:colOff>1158240</xdr:colOff>
      <xdr:row>48</xdr:row>
      <xdr:rowOff>1082040</xdr:rowOff>
    </xdr:to>
    <xdr:pic>
      <xdr:nvPicPr>
        <xdr:cNvPr id="1066" name="Picture 31">
          <a:extLst>
            <a:ext uri="{FF2B5EF4-FFF2-40B4-BE49-F238E27FC236}">
              <a16:creationId xmlns:a16="http://schemas.microsoft.com/office/drawing/2014/main" id="{346CB3FF-4A89-4855-DE07-1077DC2354F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42460" y="22288500"/>
          <a:ext cx="105156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114300</xdr:colOff>
      <xdr:row>48</xdr:row>
      <xdr:rowOff>60960</xdr:rowOff>
    </xdr:from>
    <xdr:to>
      <xdr:col>3</xdr:col>
      <xdr:colOff>1120140</xdr:colOff>
      <xdr:row>48</xdr:row>
      <xdr:rowOff>1165860</xdr:rowOff>
    </xdr:to>
    <xdr:pic>
      <xdr:nvPicPr>
        <xdr:cNvPr id="1067" name="Picture 4">
          <a:extLst>
            <a:ext uri="{FF2B5EF4-FFF2-40B4-BE49-F238E27FC236}">
              <a16:creationId xmlns:a16="http://schemas.microsoft.com/office/drawing/2014/main" id="{00FC4E92-4DB0-5D51-A021-269C35B4200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055620" y="22197060"/>
          <a:ext cx="100584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xdr:colOff>
      <xdr:row>48</xdr:row>
      <xdr:rowOff>53340</xdr:rowOff>
    </xdr:from>
    <xdr:to>
      <xdr:col>3</xdr:col>
      <xdr:colOff>0</xdr:colOff>
      <xdr:row>48</xdr:row>
      <xdr:rowOff>1135380</xdr:rowOff>
    </xdr:to>
    <xdr:pic>
      <xdr:nvPicPr>
        <xdr:cNvPr id="1068" name="Picture 7">
          <a:extLst>
            <a:ext uri="{FF2B5EF4-FFF2-40B4-BE49-F238E27FC236}">
              <a16:creationId xmlns:a16="http://schemas.microsoft.com/office/drawing/2014/main" id="{DACD0738-B174-F593-AC17-E1190D238245}"/>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607820" y="22189440"/>
          <a:ext cx="133350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144780</xdr:colOff>
      <xdr:row>42</xdr:row>
      <xdr:rowOff>15240</xdr:rowOff>
    </xdr:from>
    <xdr:to>
      <xdr:col>5</xdr:col>
      <xdr:colOff>1043940</xdr:colOff>
      <xdr:row>42</xdr:row>
      <xdr:rowOff>1127760</xdr:rowOff>
    </xdr:to>
    <xdr:pic>
      <xdr:nvPicPr>
        <xdr:cNvPr id="1069" name="Picture 1">
          <a:extLst>
            <a:ext uri="{FF2B5EF4-FFF2-40B4-BE49-F238E27FC236}">
              <a16:creationId xmlns:a16="http://schemas.microsoft.com/office/drawing/2014/main" id="{80054CA9-33E8-170F-E145-A9BC5F3F12B1}"/>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l="7576" r="7198" b="16504"/>
        <a:stretch>
          <a:fillRect/>
        </a:stretch>
      </xdr:blipFill>
      <xdr:spPr bwMode="auto">
        <a:xfrm>
          <a:off x="5875020" y="18288000"/>
          <a:ext cx="899160"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42</xdr:row>
      <xdr:rowOff>38100</xdr:rowOff>
    </xdr:from>
    <xdr:to>
      <xdr:col>2</xdr:col>
      <xdr:colOff>1112520</xdr:colOff>
      <xdr:row>42</xdr:row>
      <xdr:rowOff>1851660</xdr:rowOff>
    </xdr:to>
    <xdr:pic>
      <xdr:nvPicPr>
        <xdr:cNvPr id="1070" name="Picture 3">
          <a:extLst>
            <a:ext uri="{FF2B5EF4-FFF2-40B4-BE49-F238E27FC236}">
              <a16:creationId xmlns:a16="http://schemas.microsoft.com/office/drawing/2014/main" id="{BC119041-A0E0-B9EE-B4DC-8865BD01D10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668780" y="18310860"/>
          <a:ext cx="990600" cy="1813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121920</xdr:colOff>
      <xdr:row>76</xdr:row>
      <xdr:rowOff>144780</xdr:rowOff>
    </xdr:from>
    <xdr:to>
      <xdr:col>3</xdr:col>
      <xdr:colOff>1165860</xdr:colOff>
      <xdr:row>76</xdr:row>
      <xdr:rowOff>982980</xdr:rowOff>
    </xdr:to>
    <xdr:pic>
      <xdr:nvPicPr>
        <xdr:cNvPr id="1071" name="Picture 27">
          <a:extLst>
            <a:ext uri="{FF2B5EF4-FFF2-40B4-BE49-F238E27FC236}">
              <a16:creationId xmlns:a16="http://schemas.microsoft.com/office/drawing/2014/main" id="{556EABC2-7CC5-2F3A-84F5-E177C6AA16AC}"/>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063240" y="38389560"/>
          <a:ext cx="10439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83820</xdr:colOff>
      <xdr:row>76</xdr:row>
      <xdr:rowOff>144780</xdr:rowOff>
    </xdr:from>
    <xdr:to>
      <xdr:col>4</xdr:col>
      <xdr:colOff>1158240</xdr:colOff>
      <xdr:row>76</xdr:row>
      <xdr:rowOff>1455420</xdr:rowOff>
    </xdr:to>
    <xdr:pic>
      <xdr:nvPicPr>
        <xdr:cNvPr id="1072" name="Picture 28">
          <a:extLst>
            <a:ext uri="{FF2B5EF4-FFF2-40B4-BE49-F238E27FC236}">
              <a16:creationId xmlns:a16="http://schemas.microsoft.com/office/drawing/2014/main" id="{245C4592-0C4F-6E9E-AB7A-3E213AB91B5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4419600" y="38389560"/>
          <a:ext cx="1074420" cy="1310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175260</xdr:colOff>
      <xdr:row>76</xdr:row>
      <xdr:rowOff>129540</xdr:rowOff>
    </xdr:from>
    <xdr:to>
      <xdr:col>6</xdr:col>
      <xdr:colOff>320040</xdr:colOff>
      <xdr:row>76</xdr:row>
      <xdr:rowOff>1485900</xdr:rowOff>
    </xdr:to>
    <xdr:pic>
      <xdr:nvPicPr>
        <xdr:cNvPr id="1073" name="Picture 35">
          <a:extLst>
            <a:ext uri="{FF2B5EF4-FFF2-40B4-BE49-F238E27FC236}">
              <a16:creationId xmlns:a16="http://schemas.microsoft.com/office/drawing/2014/main" id="{BDDC6041-6426-3F5E-7BA0-094E9AE5BBB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905500" y="38374320"/>
          <a:ext cx="1539240" cy="135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297180</xdr:colOff>
      <xdr:row>76</xdr:row>
      <xdr:rowOff>144780</xdr:rowOff>
    </xdr:from>
    <xdr:to>
      <xdr:col>2</xdr:col>
      <xdr:colOff>937260</xdr:colOff>
      <xdr:row>76</xdr:row>
      <xdr:rowOff>868680</xdr:rowOff>
    </xdr:to>
    <xdr:pic>
      <xdr:nvPicPr>
        <xdr:cNvPr id="1074" name="Picture 36">
          <a:extLst>
            <a:ext uri="{FF2B5EF4-FFF2-40B4-BE49-F238E27FC236}">
              <a16:creationId xmlns:a16="http://schemas.microsoft.com/office/drawing/2014/main" id="{9A6D1142-9C19-DD93-E96B-7184C46238D9}"/>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844040" y="38389560"/>
          <a:ext cx="6400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53340</xdr:colOff>
      <xdr:row>9</xdr:row>
      <xdr:rowOff>60960</xdr:rowOff>
    </xdr:from>
    <xdr:to>
      <xdr:col>9</xdr:col>
      <xdr:colOff>0</xdr:colOff>
      <xdr:row>16</xdr:row>
      <xdr:rowOff>137160</xdr:rowOff>
    </xdr:to>
    <xdr:graphicFrame macro="">
      <xdr:nvGraphicFramePr>
        <xdr:cNvPr id="2058" name="Chart 4">
          <a:extLst>
            <a:ext uri="{FF2B5EF4-FFF2-40B4-BE49-F238E27FC236}">
              <a16:creationId xmlns:a16="http://schemas.microsoft.com/office/drawing/2014/main" id="{153F3E58-A2AA-141C-5497-6165BABB9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22860</xdr:colOff>
      <xdr:row>18</xdr:row>
      <xdr:rowOff>213360</xdr:rowOff>
    </xdr:from>
    <xdr:to>
      <xdr:col>9</xdr:col>
      <xdr:colOff>45720</xdr:colOff>
      <xdr:row>24</xdr:row>
      <xdr:rowOff>137160</xdr:rowOff>
    </xdr:to>
    <xdr:grpSp>
      <xdr:nvGrpSpPr>
        <xdr:cNvPr id="2059" name="Group 10">
          <a:extLst>
            <a:ext uri="{FF2B5EF4-FFF2-40B4-BE49-F238E27FC236}">
              <a16:creationId xmlns:a16="http://schemas.microsoft.com/office/drawing/2014/main" id="{72B61719-F404-BBCD-7748-3F2E217FAE32}"/>
            </a:ext>
          </a:extLst>
        </xdr:cNvPr>
        <xdr:cNvGrpSpPr>
          <a:grpSpLocks/>
        </xdr:cNvGrpSpPr>
      </xdr:nvGrpSpPr>
      <xdr:grpSpPr bwMode="auto">
        <a:xfrm>
          <a:off x="2451735" y="4080510"/>
          <a:ext cx="3042285" cy="1571625"/>
          <a:chOff x="6709561" y="3917979"/>
          <a:chExt cx="3177946" cy="1593677"/>
        </a:xfrm>
      </xdr:grpSpPr>
      <xdr:graphicFrame macro="">
        <xdr:nvGraphicFramePr>
          <xdr:cNvPr id="2061" name="Chart 5">
            <a:extLst>
              <a:ext uri="{FF2B5EF4-FFF2-40B4-BE49-F238E27FC236}">
                <a16:creationId xmlns:a16="http://schemas.microsoft.com/office/drawing/2014/main" id="{87B023BB-5E41-8B65-6381-4B6330E22170}"/>
              </a:ext>
            </a:extLst>
          </xdr:cNvPr>
          <xdr:cNvGraphicFramePr>
            <a:graphicFrameLocks/>
          </xdr:cNvGraphicFramePr>
        </xdr:nvGraphicFramePr>
        <xdr:xfrm>
          <a:off x="6709561" y="3917979"/>
          <a:ext cx="2934221" cy="1593677"/>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62" name="Group 8">
            <a:extLst>
              <a:ext uri="{FF2B5EF4-FFF2-40B4-BE49-F238E27FC236}">
                <a16:creationId xmlns:a16="http://schemas.microsoft.com/office/drawing/2014/main" id="{A89CB58E-8A60-AA3B-CC28-8C28C1EF8222}"/>
              </a:ext>
            </a:extLst>
          </xdr:cNvPr>
          <xdr:cNvGrpSpPr>
            <a:grpSpLocks/>
          </xdr:cNvGrpSpPr>
        </xdr:nvGrpSpPr>
        <xdr:grpSpPr bwMode="auto">
          <a:xfrm>
            <a:off x="8965298" y="4373217"/>
            <a:ext cx="922209" cy="902805"/>
            <a:chOff x="9117523" y="4376392"/>
            <a:chExt cx="915891" cy="899630"/>
          </a:xfrm>
        </xdr:grpSpPr>
        <xdr:sp macro="" textlink="">
          <xdr:nvSpPr>
            <xdr:cNvPr id="2" name="TextBox 1">
              <a:extLst>
                <a:ext uri="{FF2B5EF4-FFF2-40B4-BE49-F238E27FC236}">
                  <a16:creationId xmlns:a16="http://schemas.microsoft.com/office/drawing/2014/main" id="{C39F91ED-F04D-F5EF-21C9-2DE0C38F976B}"/>
                </a:ext>
              </a:extLst>
            </xdr:cNvPr>
            <xdr:cNvSpPr txBox="1"/>
          </xdr:nvSpPr>
          <xdr:spPr>
            <a:xfrm>
              <a:off x="9194333" y="4374266"/>
              <a:ext cx="839081" cy="903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r>
                <a:rPr lang="en-US" sz="750">
                  <a:latin typeface="Arial" panose="020B0604020202020204" pitchFamily="34" charset="0"/>
                  <a:cs typeface="Arial" panose="020B0604020202020204" pitchFamily="34" charset="0"/>
                </a:rPr>
                <a:t>Enclosed Interior</a:t>
              </a:r>
              <a:r>
                <a:rPr lang="en-US" sz="750" baseline="0">
                  <a:latin typeface="Arial" panose="020B0604020202020204" pitchFamily="34" charset="0"/>
                  <a:cs typeface="Arial" panose="020B0604020202020204" pitchFamily="34" charset="0"/>
                </a:rPr>
                <a:t> Office Spaces</a:t>
              </a:r>
            </a:p>
            <a:p>
              <a:pPr>
                <a:lnSpc>
                  <a:spcPts val="800"/>
                </a:lnSpc>
              </a:pPr>
              <a:endParaRPr lang="en-US" sz="750" baseline="0">
                <a:latin typeface="Arial" panose="020B0604020202020204" pitchFamily="34" charset="0"/>
                <a:cs typeface="Arial" panose="020B0604020202020204" pitchFamily="34" charset="0"/>
              </a:endParaRPr>
            </a:p>
            <a:p>
              <a:pPr>
                <a:lnSpc>
                  <a:spcPts val="800"/>
                </a:lnSpc>
              </a:pPr>
              <a:r>
                <a:rPr lang="en-US" sz="750" baseline="0">
                  <a:latin typeface="Arial" panose="020B0604020202020204" pitchFamily="34" charset="0"/>
                  <a:cs typeface="Arial" panose="020B0604020202020204" pitchFamily="34" charset="0"/>
                </a:rPr>
                <a:t>Open Interior Work Station Spaces</a:t>
              </a:r>
              <a:endParaRPr lang="en-US" sz="750">
                <a:latin typeface="Arial" panose="020B0604020202020204" pitchFamily="34" charset="0"/>
                <a:cs typeface="Arial" panose="020B0604020202020204" pitchFamily="34" charset="0"/>
              </a:endParaRPr>
            </a:p>
          </xdr:txBody>
        </xdr:sp>
        <xdr:sp macro="" textlink="">
          <xdr:nvSpPr>
            <xdr:cNvPr id="3" name="Rectangle 2">
              <a:extLst>
                <a:ext uri="{FF2B5EF4-FFF2-40B4-BE49-F238E27FC236}">
                  <a16:creationId xmlns:a16="http://schemas.microsoft.com/office/drawing/2014/main" id="{9E7C2A8A-EE83-02CB-600F-EFD066DBAA5E}"/>
                </a:ext>
              </a:extLst>
            </xdr:cNvPr>
            <xdr:cNvSpPr/>
          </xdr:nvSpPr>
          <xdr:spPr>
            <a:xfrm>
              <a:off x="9125051" y="4459897"/>
              <a:ext cx="107772" cy="116770"/>
            </a:xfrm>
            <a:prstGeom prst="rect">
              <a:avLst/>
            </a:prstGeom>
            <a:solidFill>
              <a:srgbClr val="41B4B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8" name="Rectangle 7">
              <a:extLst>
                <a:ext uri="{FF2B5EF4-FFF2-40B4-BE49-F238E27FC236}">
                  <a16:creationId xmlns:a16="http://schemas.microsoft.com/office/drawing/2014/main" id="{1313244D-EE63-FCE7-7563-0D4E7E160706}"/>
                </a:ext>
              </a:extLst>
            </xdr:cNvPr>
            <xdr:cNvSpPr/>
          </xdr:nvSpPr>
          <xdr:spPr>
            <a:xfrm>
              <a:off x="9117353" y="4880270"/>
              <a:ext cx="115470" cy="108985"/>
            </a:xfrm>
            <a:prstGeom prst="rect">
              <a:avLst/>
            </a:prstGeom>
            <a:solidFill>
              <a:srgbClr val="DDC4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sp macro="" textlink="">
        <xdr:nvSpPr>
          <xdr:cNvPr id="10" name="TextBox 9">
            <a:extLst>
              <a:ext uri="{FF2B5EF4-FFF2-40B4-BE49-F238E27FC236}">
                <a16:creationId xmlns:a16="http://schemas.microsoft.com/office/drawing/2014/main" id="{EF2AF901-C4B5-3E5D-F8A6-8B45DFA0511D}"/>
              </a:ext>
            </a:extLst>
          </xdr:cNvPr>
          <xdr:cNvSpPr txBox="1"/>
        </xdr:nvSpPr>
        <xdr:spPr>
          <a:xfrm>
            <a:off x="7825718" y="4636696"/>
            <a:ext cx="527074" cy="484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700"/>
              </a:lnSpc>
            </a:pPr>
            <a:r>
              <a:rPr lang="en-US" sz="750" i="1">
                <a:latin typeface="Arial" panose="020B0604020202020204" pitchFamily="34" charset="0"/>
                <a:cs typeface="Arial" panose="020B0604020202020204" pitchFamily="34" charset="0"/>
              </a:rPr>
              <a:t>Target</a:t>
            </a:r>
            <a:r>
              <a:rPr lang="en-US" sz="750" i="1" baseline="0">
                <a:latin typeface="Arial" panose="020B0604020202020204" pitchFamily="34" charset="0"/>
                <a:cs typeface="Arial" panose="020B0604020202020204" pitchFamily="34" charset="0"/>
              </a:rPr>
              <a:t> office % range</a:t>
            </a:r>
            <a:endParaRPr lang="en-US" sz="750" i="1">
              <a:latin typeface="Arial" panose="020B0604020202020204" pitchFamily="34" charset="0"/>
              <a:cs typeface="Arial" panose="020B0604020202020204" pitchFamily="34" charset="0"/>
            </a:endParaRPr>
          </a:p>
        </xdr:txBody>
      </xdr:sp>
    </xdr:grpSp>
    <xdr:clientData/>
  </xdr:twoCellAnchor>
  <xdr:twoCellAnchor editAs="oneCell">
    <xdr:from>
      <xdr:col>7</xdr:col>
      <xdr:colOff>254525</xdr:colOff>
      <xdr:row>20</xdr:row>
      <xdr:rowOff>165651</xdr:rowOff>
    </xdr:from>
    <xdr:to>
      <xdr:col>8</xdr:col>
      <xdr:colOff>440816</xdr:colOff>
      <xdr:row>21</xdr:row>
      <xdr:rowOff>47763</xdr:rowOff>
    </xdr:to>
    <xdr:sp macro="" textlink="">
      <xdr:nvSpPr>
        <xdr:cNvPr id="12" name="TextBox 11">
          <a:extLst>
            <a:ext uri="{FF2B5EF4-FFF2-40B4-BE49-F238E27FC236}">
              <a16:creationId xmlns:a16="http://schemas.microsoft.com/office/drawing/2014/main" id="{66363CBA-F2B5-98A5-9490-3C56425E63E0}"/>
            </a:ext>
          </a:extLst>
        </xdr:cNvPr>
        <xdr:cNvSpPr txBox="1"/>
      </xdr:nvSpPr>
      <xdr:spPr>
        <a:xfrm>
          <a:off x="4085673" y="4306955"/>
          <a:ext cx="823153" cy="315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750" i="1">
              <a:latin typeface="Arial" panose="020B0604020202020204" pitchFamily="34" charset="0"/>
              <a:cs typeface="Arial" panose="020B0604020202020204" pitchFamily="34" charset="0"/>
            </a:rPr>
            <a:t>Programmed office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B14" totalsRowShown="0" headerRowDxfId="3" dataDxfId="2" tableBorderDxfId="1">
  <autoFilter ref="B3:B14" xr:uid="{00000000-0009-0000-0100-000001000000}"/>
  <tableColumns count="1">
    <tableColumn id="1" xr3:uid="{00000000-0010-0000-0000-000001000000}" name="Action Requested"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hn.kilroy@Illinois.gov" TargetMode="External"/><Relationship Id="rId2" Type="http://schemas.openxmlformats.org/officeDocument/2006/relationships/hyperlink" Target="mailto:matthew.wolf@Illinois.gov" TargetMode="External"/><Relationship Id="rId1" Type="http://schemas.openxmlformats.org/officeDocument/2006/relationships/hyperlink" Target="mailto:jennifer.haley@Illinois.gov" TargetMode="External"/><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139"/>
  <sheetViews>
    <sheetView topLeftCell="A116" zoomScaleNormal="100" zoomScaleSheetLayoutView="55" workbookViewId="0">
      <selection activeCell="F132" sqref="F132:G132"/>
    </sheetView>
  </sheetViews>
  <sheetFormatPr defaultColWidth="9.140625" defaultRowHeight="12.75" x14ac:dyDescent="0.2"/>
  <cols>
    <col min="1" max="1" width="9.140625" style="225"/>
    <col min="2" max="2" width="13.42578125" style="225" customWidth="1"/>
    <col min="3" max="6" width="20.28515625" style="225" customWidth="1"/>
    <col min="7" max="16384" width="9.140625" style="225"/>
  </cols>
  <sheetData>
    <row r="1" spans="1:7" s="57" customFormat="1" ht="17.25" customHeight="1" x14ac:dyDescent="0.25">
      <c r="A1" s="324" t="s">
        <v>388</v>
      </c>
      <c r="B1" s="324"/>
      <c r="C1" s="324"/>
      <c r="D1" s="324"/>
      <c r="E1" s="324"/>
      <c r="F1" s="324"/>
      <c r="G1" s="324"/>
    </row>
    <row r="2" spans="1:7" s="57" customFormat="1" ht="18.75" customHeight="1" x14ac:dyDescent="0.25">
      <c r="A2" s="324" t="s">
        <v>126</v>
      </c>
      <c r="B2" s="324"/>
      <c r="C2" s="324"/>
      <c r="D2" s="324"/>
      <c r="E2" s="324"/>
      <c r="F2" s="324"/>
      <c r="G2" s="324"/>
    </row>
    <row r="3" spans="1:7" x14ac:dyDescent="0.2">
      <c r="A3" s="325" t="s">
        <v>363</v>
      </c>
      <c r="B3" s="325"/>
      <c r="C3" s="325"/>
      <c r="D3" s="325"/>
      <c r="E3" s="325"/>
      <c r="F3" s="325"/>
      <c r="G3" s="325"/>
    </row>
    <row r="4" spans="1:7" ht="15" x14ac:dyDescent="0.2">
      <c r="A4" s="58"/>
    </row>
    <row r="5" spans="1:7" ht="73.5" customHeight="1" x14ac:dyDescent="0.2">
      <c r="A5" s="326" t="s">
        <v>362</v>
      </c>
      <c r="B5" s="326"/>
      <c r="C5" s="326"/>
      <c r="D5" s="326"/>
      <c r="E5" s="326"/>
      <c r="F5" s="326"/>
      <c r="G5" s="326"/>
    </row>
    <row r="6" spans="1:7" x14ac:dyDescent="0.2">
      <c r="A6" s="59"/>
    </row>
    <row r="7" spans="1:7" ht="40.5" customHeight="1" x14ac:dyDescent="0.2">
      <c r="A7" s="316" t="s">
        <v>235</v>
      </c>
      <c r="B7" s="316"/>
      <c r="C7" s="316"/>
      <c r="D7" s="316"/>
      <c r="E7" s="316"/>
      <c r="F7" s="316"/>
      <c r="G7" s="316"/>
    </row>
    <row r="8" spans="1:7" x14ac:dyDescent="0.2">
      <c r="A8" s="59"/>
    </row>
    <row r="9" spans="1:7" ht="12.75" customHeight="1" x14ac:dyDescent="0.2">
      <c r="A9" s="323" t="s">
        <v>125</v>
      </c>
      <c r="B9" s="323"/>
      <c r="C9" s="323"/>
      <c r="D9" s="323"/>
      <c r="E9" s="323"/>
      <c r="F9" s="323"/>
    </row>
    <row r="10" spans="1:7" x14ac:dyDescent="0.2">
      <c r="A10" s="59"/>
    </row>
    <row r="11" spans="1:7" ht="39" customHeight="1" x14ac:dyDescent="0.2">
      <c r="A11" s="60">
        <v>1</v>
      </c>
      <c r="B11" s="315" t="s">
        <v>124</v>
      </c>
      <c r="C11" s="315"/>
      <c r="D11" s="315"/>
      <c r="E11" s="315"/>
      <c r="F11" s="315"/>
      <c r="G11" s="315"/>
    </row>
    <row r="12" spans="1:7" x14ac:dyDescent="0.2">
      <c r="A12" s="59"/>
    </row>
    <row r="13" spans="1:7" ht="42.75" customHeight="1" x14ac:dyDescent="0.2">
      <c r="B13" s="316" t="s">
        <v>389</v>
      </c>
      <c r="C13" s="316"/>
      <c r="D13" s="316"/>
      <c r="E13" s="316"/>
      <c r="F13" s="316"/>
      <c r="G13" s="316"/>
    </row>
    <row r="14" spans="1:7" x14ac:dyDescent="0.2">
      <c r="A14" s="59"/>
    </row>
    <row r="15" spans="1:7" ht="92.25" customHeight="1" x14ac:dyDescent="0.2">
      <c r="A15" s="60" t="s">
        <v>123</v>
      </c>
      <c r="B15" s="315" t="s">
        <v>385</v>
      </c>
      <c r="C15" s="315"/>
      <c r="D15" s="315"/>
      <c r="E15" s="315"/>
      <c r="F15" s="315"/>
      <c r="G15" s="315"/>
    </row>
    <row r="16" spans="1:7" x14ac:dyDescent="0.2">
      <c r="A16" s="61"/>
    </row>
    <row r="17" spans="1:7" ht="79.5" customHeight="1" x14ac:dyDescent="0.2">
      <c r="B17" s="316" t="s">
        <v>232</v>
      </c>
      <c r="C17" s="316"/>
      <c r="D17" s="316"/>
      <c r="E17" s="316"/>
      <c r="F17" s="316"/>
      <c r="G17" s="316"/>
    </row>
    <row r="18" spans="1:7" x14ac:dyDescent="0.2">
      <c r="A18" s="59"/>
    </row>
    <row r="19" spans="1:7" ht="69" customHeight="1" x14ac:dyDescent="0.2">
      <c r="A19" s="60">
        <v>3</v>
      </c>
      <c r="B19" s="315" t="s">
        <v>233</v>
      </c>
      <c r="C19" s="315"/>
      <c r="D19" s="315"/>
      <c r="E19" s="315"/>
      <c r="F19" s="315"/>
      <c r="G19" s="315"/>
    </row>
    <row r="20" spans="1:7" x14ac:dyDescent="0.2">
      <c r="A20" s="59"/>
    </row>
    <row r="21" spans="1:7" ht="77.25" customHeight="1" x14ac:dyDescent="0.2">
      <c r="A21" s="60">
        <v>4</v>
      </c>
      <c r="B21" s="315" t="s">
        <v>234</v>
      </c>
      <c r="C21" s="315"/>
      <c r="D21" s="315"/>
      <c r="E21" s="315"/>
      <c r="F21" s="315"/>
      <c r="G21" s="315"/>
    </row>
    <row r="22" spans="1:7" ht="12" customHeight="1" x14ac:dyDescent="0.2">
      <c r="A22" s="60"/>
      <c r="B22" s="224"/>
    </row>
    <row r="23" spans="1:7" ht="56.25" customHeight="1" x14ac:dyDescent="0.2">
      <c r="A23" s="60"/>
      <c r="B23" s="313" t="s">
        <v>230</v>
      </c>
      <c r="C23" s="313"/>
      <c r="D23" s="313"/>
      <c r="E23" s="313"/>
      <c r="F23" s="313"/>
      <c r="G23" s="313"/>
    </row>
    <row r="24" spans="1:7" x14ac:dyDescent="0.2">
      <c r="A24" s="60"/>
      <c r="B24" s="224"/>
      <c r="C24" s="226"/>
      <c r="D24" s="226"/>
      <c r="E24" s="226"/>
      <c r="F24" s="226"/>
    </row>
    <row r="25" spans="1:7" ht="84" customHeight="1" x14ac:dyDescent="0.2">
      <c r="B25" s="316" t="s">
        <v>241</v>
      </c>
      <c r="C25" s="316"/>
      <c r="D25" s="316"/>
      <c r="E25" s="316"/>
      <c r="F25" s="316"/>
      <c r="G25" s="316"/>
    </row>
    <row r="26" spans="1:7" x14ac:dyDescent="0.2">
      <c r="A26" s="59" t="s">
        <v>117</v>
      </c>
    </row>
    <row r="27" spans="1:7" ht="66.75" customHeight="1" x14ac:dyDescent="0.2">
      <c r="B27" s="316" t="s">
        <v>246</v>
      </c>
      <c r="C27" s="316"/>
      <c r="D27" s="316"/>
      <c r="E27" s="316"/>
      <c r="F27" s="316"/>
      <c r="G27" s="316"/>
    </row>
    <row r="28" spans="1:7" x14ac:dyDescent="0.2">
      <c r="A28" s="59"/>
    </row>
    <row r="29" spans="1:7" x14ac:dyDescent="0.2">
      <c r="B29" s="314" t="s">
        <v>390</v>
      </c>
      <c r="C29" s="314"/>
      <c r="D29" s="314"/>
      <c r="E29" s="314"/>
      <c r="F29" s="314"/>
      <c r="G29" s="314"/>
    </row>
    <row r="30" spans="1:7" x14ac:dyDescent="0.2">
      <c r="B30" s="223"/>
      <c r="C30" s="227"/>
      <c r="D30" s="227"/>
      <c r="E30" s="227"/>
      <c r="F30" s="227"/>
      <c r="G30" s="227"/>
    </row>
    <row r="31" spans="1:7" ht="25.5" customHeight="1" x14ac:dyDescent="0.2">
      <c r="B31" s="316" t="s">
        <v>122</v>
      </c>
      <c r="C31" s="316"/>
      <c r="D31" s="316"/>
      <c r="E31" s="316"/>
      <c r="F31" s="316"/>
      <c r="G31" s="316"/>
    </row>
    <row r="32" spans="1:7" x14ac:dyDescent="0.2">
      <c r="A32" s="62"/>
    </row>
    <row r="33" spans="2:7" ht="18" customHeight="1" x14ac:dyDescent="0.2">
      <c r="B33" s="317" t="s">
        <v>133</v>
      </c>
      <c r="C33" s="317"/>
      <c r="D33" s="317"/>
      <c r="E33" s="317"/>
      <c r="F33" s="317"/>
      <c r="G33" s="317"/>
    </row>
    <row r="34" spans="2:7" s="63" customFormat="1" ht="19.5" customHeight="1" x14ac:dyDescent="0.2">
      <c r="B34" s="83" t="s">
        <v>101</v>
      </c>
      <c r="C34" s="74"/>
      <c r="D34" s="74"/>
      <c r="E34" s="74"/>
      <c r="F34" s="220"/>
      <c r="G34" s="75"/>
    </row>
    <row r="35" spans="2:7" s="63" customFormat="1" ht="43.15" customHeight="1" x14ac:dyDescent="0.2">
      <c r="B35" s="76" t="s">
        <v>4</v>
      </c>
      <c r="C35" s="318" t="s">
        <v>128</v>
      </c>
      <c r="D35" s="319"/>
      <c r="E35" s="320"/>
      <c r="F35" s="220"/>
      <c r="G35" s="75"/>
    </row>
    <row r="36" spans="2:7" s="63" customFormat="1" ht="19.5" customHeight="1" x14ac:dyDescent="0.2">
      <c r="B36" s="77" t="s">
        <v>5</v>
      </c>
      <c r="C36" s="311" t="s">
        <v>239</v>
      </c>
      <c r="D36" s="321"/>
      <c r="E36" s="312"/>
      <c r="F36" s="220"/>
      <c r="G36" s="75"/>
    </row>
    <row r="37" spans="2:7" s="63" customFormat="1" ht="60" customHeight="1" thickBot="1" x14ac:dyDescent="0.25">
      <c r="B37" s="80" t="s">
        <v>130</v>
      </c>
      <c r="C37" s="322" t="s">
        <v>289</v>
      </c>
      <c r="D37" s="321"/>
      <c r="E37" s="312"/>
      <c r="F37" s="220"/>
      <c r="G37" s="75"/>
    </row>
    <row r="38" spans="2:7" s="63" customFormat="1" ht="155.65" customHeight="1" thickBot="1" x14ac:dyDescent="0.25">
      <c r="B38" s="133" t="s">
        <v>247</v>
      </c>
      <c r="C38" s="134" t="s">
        <v>270</v>
      </c>
      <c r="D38" s="132" t="s">
        <v>271</v>
      </c>
      <c r="E38" s="129" t="s">
        <v>272</v>
      </c>
      <c r="F38" s="220"/>
      <c r="G38" s="75"/>
    </row>
    <row r="39" spans="2:7" s="63" customFormat="1" ht="19.5" customHeight="1" thickBot="1" x14ac:dyDescent="0.25">
      <c r="B39" s="75"/>
      <c r="C39" s="74"/>
      <c r="D39" s="74"/>
      <c r="E39" s="74"/>
      <c r="F39" s="220"/>
      <c r="G39" s="75"/>
    </row>
    <row r="40" spans="2:7" s="63" customFormat="1" ht="50.25" customHeight="1" x14ac:dyDescent="0.2">
      <c r="B40" s="76" t="s">
        <v>4</v>
      </c>
      <c r="C40" s="135" t="s">
        <v>360</v>
      </c>
      <c r="D40" s="135" t="s">
        <v>131</v>
      </c>
      <c r="E40" s="280" t="s">
        <v>129</v>
      </c>
      <c r="F40" s="281" t="s">
        <v>361</v>
      </c>
      <c r="G40" s="75"/>
    </row>
    <row r="41" spans="2:7" s="63" customFormat="1" ht="19.5" customHeight="1" x14ac:dyDescent="0.2">
      <c r="B41" s="77" t="s">
        <v>5</v>
      </c>
      <c r="C41" s="278" t="s">
        <v>359</v>
      </c>
      <c r="D41" s="221" t="s">
        <v>11</v>
      </c>
      <c r="E41" s="282" t="s">
        <v>238</v>
      </c>
      <c r="F41" s="283" t="s">
        <v>358</v>
      </c>
      <c r="G41" s="75"/>
    </row>
    <row r="42" spans="2:7" s="63" customFormat="1" ht="19.5" customHeight="1" x14ac:dyDescent="0.2">
      <c r="B42" s="80" t="s">
        <v>130</v>
      </c>
      <c r="C42" s="278">
        <v>180</v>
      </c>
      <c r="D42" s="221">
        <v>150</v>
      </c>
      <c r="E42" s="282">
        <v>120</v>
      </c>
      <c r="F42" s="283">
        <v>100</v>
      </c>
      <c r="G42" s="75"/>
    </row>
    <row r="43" spans="2:7" s="63" customFormat="1" ht="158.25" customHeight="1" thickBot="1" x14ac:dyDescent="0.25">
      <c r="B43" s="78" t="s">
        <v>247</v>
      </c>
      <c r="C43" s="72"/>
      <c r="D43" s="72"/>
      <c r="E43" s="284"/>
      <c r="F43" s="285"/>
      <c r="G43" s="75"/>
    </row>
    <row r="44" spans="2:7" s="63" customFormat="1" ht="19.5" customHeight="1" x14ac:dyDescent="0.2">
      <c r="B44" s="75"/>
      <c r="C44" s="74"/>
      <c r="D44" s="74"/>
      <c r="E44" s="74"/>
      <c r="F44" s="220"/>
      <c r="G44" s="75"/>
    </row>
    <row r="45" spans="2:7" s="63" customFormat="1" ht="19.5" customHeight="1" x14ac:dyDescent="0.2">
      <c r="B45" s="83" t="s">
        <v>102</v>
      </c>
      <c r="C45" s="74"/>
      <c r="D45" s="74"/>
      <c r="E45" s="74"/>
      <c r="F45" s="220"/>
      <c r="G45" s="75"/>
    </row>
    <row r="46" spans="2:7" s="63" customFormat="1" ht="62.25" customHeight="1" x14ac:dyDescent="0.2">
      <c r="B46" s="76" t="s">
        <v>4</v>
      </c>
      <c r="C46" s="136" t="s">
        <v>266</v>
      </c>
      <c r="D46" s="136" t="s">
        <v>352</v>
      </c>
      <c r="E46" s="136" t="s">
        <v>264</v>
      </c>
      <c r="F46" s="75"/>
      <c r="G46" s="75"/>
    </row>
    <row r="47" spans="2:7" s="63" customFormat="1" ht="27" customHeight="1" x14ac:dyDescent="0.2">
      <c r="B47" s="77" t="s">
        <v>5</v>
      </c>
      <c r="C47" s="64" t="s">
        <v>242</v>
      </c>
      <c r="D47" s="64" t="s">
        <v>351</v>
      </c>
      <c r="E47" s="64" t="s">
        <v>18</v>
      </c>
      <c r="F47" s="75"/>
      <c r="G47" s="75"/>
    </row>
    <row r="48" spans="2:7" s="63" customFormat="1" ht="19.5" customHeight="1" x14ac:dyDescent="0.2">
      <c r="B48" s="80" t="s">
        <v>130</v>
      </c>
      <c r="C48" s="64">
        <v>80</v>
      </c>
      <c r="D48" s="64">
        <v>64</v>
      </c>
      <c r="E48" s="64">
        <v>48</v>
      </c>
      <c r="F48" s="75"/>
      <c r="G48" s="75"/>
    </row>
    <row r="49" spans="1:7" s="63" customFormat="1" ht="115.15" customHeight="1" x14ac:dyDescent="0.2">
      <c r="B49" s="78" t="s">
        <v>247</v>
      </c>
      <c r="C49" s="128" t="s">
        <v>353</v>
      </c>
      <c r="D49" s="128"/>
      <c r="E49" s="79"/>
      <c r="F49" s="75"/>
      <c r="G49" s="75"/>
    </row>
    <row r="50" spans="1:7" s="63" customFormat="1" ht="19.5" customHeight="1" thickBot="1" x14ac:dyDescent="0.25">
      <c r="C50" s="74"/>
      <c r="D50" s="74"/>
      <c r="E50" s="74"/>
      <c r="F50" s="220"/>
    </row>
    <row r="51" spans="1:7" s="63" customFormat="1" ht="62.25" customHeight="1" x14ac:dyDescent="0.2">
      <c r="B51" s="76" t="s">
        <v>4</v>
      </c>
      <c r="C51" s="137" t="s">
        <v>265</v>
      </c>
      <c r="D51" s="138" t="s">
        <v>127</v>
      </c>
      <c r="E51" s="75"/>
      <c r="F51" s="75"/>
      <c r="G51" s="75"/>
    </row>
    <row r="52" spans="1:7" s="63" customFormat="1" ht="27" customHeight="1" x14ac:dyDescent="0.2">
      <c r="B52" s="77" t="s">
        <v>5</v>
      </c>
      <c r="C52" s="81" t="s">
        <v>240</v>
      </c>
      <c r="D52" s="258" t="s">
        <v>248</v>
      </c>
      <c r="E52" s="75"/>
      <c r="F52" s="75"/>
      <c r="G52" s="75"/>
    </row>
    <row r="53" spans="1:7" s="63" customFormat="1" ht="19.5" customHeight="1" x14ac:dyDescent="0.2">
      <c r="B53" s="80" t="s">
        <v>130</v>
      </c>
      <c r="C53" s="81">
        <v>36</v>
      </c>
      <c r="D53" s="258" t="s">
        <v>236</v>
      </c>
      <c r="E53" s="75"/>
      <c r="F53" s="75"/>
      <c r="G53" s="75"/>
    </row>
    <row r="54" spans="1:7" s="63" customFormat="1" ht="93.4" customHeight="1" thickBot="1" x14ac:dyDescent="0.25">
      <c r="B54" s="78" t="s">
        <v>247</v>
      </c>
      <c r="C54" s="82"/>
      <c r="D54" s="259"/>
      <c r="E54" s="75"/>
      <c r="F54" s="75"/>
      <c r="G54" s="75"/>
    </row>
    <row r="55" spans="1:7" s="63" customFormat="1" ht="19.5" customHeight="1" x14ac:dyDescent="0.2">
      <c r="C55" s="74"/>
      <c r="D55" s="74"/>
      <c r="E55" s="74"/>
      <c r="F55" s="257"/>
    </row>
    <row r="56" spans="1:7" x14ac:dyDescent="0.2">
      <c r="A56" s="59"/>
    </row>
    <row r="57" spans="1:7" ht="95.25" customHeight="1" x14ac:dyDescent="0.2">
      <c r="A57" s="60">
        <v>5</v>
      </c>
      <c r="B57" s="315" t="s">
        <v>134</v>
      </c>
      <c r="C57" s="315"/>
      <c r="D57" s="315"/>
      <c r="E57" s="315"/>
      <c r="F57" s="315"/>
      <c r="G57" s="315"/>
    </row>
    <row r="58" spans="1:7" x14ac:dyDescent="0.2">
      <c r="A58" s="60"/>
      <c r="B58" s="224"/>
      <c r="C58" s="224"/>
      <c r="D58" s="224"/>
      <c r="E58" s="224"/>
      <c r="F58" s="224"/>
      <c r="G58" s="224"/>
    </row>
    <row r="59" spans="1:7" ht="16.149999999999999" customHeight="1" x14ac:dyDescent="0.2">
      <c r="A59" s="60"/>
      <c r="B59" s="76" t="s">
        <v>5</v>
      </c>
      <c r="C59" s="139" t="s">
        <v>276</v>
      </c>
      <c r="D59" s="139" t="s">
        <v>276</v>
      </c>
      <c r="E59" s="139" t="s">
        <v>276</v>
      </c>
      <c r="F59" s="224"/>
      <c r="G59" s="224"/>
    </row>
    <row r="60" spans="1:7" ht="16.149999999999999" customHeight="1" x14ac:dyDescent="0.2">
      <c r="A60" s="60"/>
      <c r="B60" s="77" t="s">
        <v>273</v>
      </c>
      <c r="C60" s="64" t="s">
        <v>45</v>
      </c>
      <c r="D60" s="64" t="s">
        <v>46</v>
      </c>
      <c r="E60" s="64" t="s">
        <v>47</v>
      </c>
      <c r="F60" s="224"/>
      <c r="G60" s="224"/>
    </row>
    <row r="61" spans="1:7" ht="16.149999999999999" customHeight="1" x14ac:dyDescent="0.2">
      <c r="A61" s="60"/>
      <c r="B61" s="80" t="s">
        <v>278</v>
      </c>
      <c r="C61" s="64" t="s">
        <v>274</v>
      </c>
      <c r="D61" s="64" t="s">
        <v>275</v>
      </c>
      <c r="E61" s="64" t="s">
        <v>277</v>
      </c>
      <c r="F61" s="224"/>
      <c r="G61" s="224"/>
    </row>
    <row r="62" spans="1:7" ht="143.65" customHeight="1" x14ac:dyDescent="0.2">
      <c r="A62" s="60"/>
      <c r="B62" s="78" t="s">
        <v>247</v>
      </c>
      <c r="C62" s="128"/>
      <c r="D62" s="72"/>
      <c r="E62" s="79"/>
      <c r="F62" s="226"/>
      <c r="G62" s="226"/>
    </row>
    <row r="63" spans="1:7" x14ac:dyDescent="0.2">
      <c r="A63" s="60"/>
      <c r="B63" s="130"/>
      <c r="C63" s="130"/>
      <c r="D63" s="74"/>
      <c r="E63" s="226"/>
      <c r="F63" s="226"/>
      <c r="G63" s="226"/>
    </row>
    <row r="64" spans="1:7" ht="16.149999999999999" customHeight="1" x14ac:dyDescent="0.2">
      <c r="A64" s="60"/>
      <c r="B64" s="76" t="s">
        <v>5</v>
      </c>
      <c r="C64" s="140" t="s">
        <v>279</v>
      </c>
      <c r="D64" s="140" t="s">
        <v>279</v>
      </c>
      <c r="E64" s="309" t="s">
        <v>279</v>
      </c>
      <c r="F64" s="310"/>
      <c r="G64" s="224"/>
    </row>
    <row r="65" spans="1:7" ht="16.149999999999999" customHeight="1" x14ac:dyDescent="0.2">
      <c r="A65" s="60"/>
      <c r="B65" s="77" t="s">
        <v>273</v>
      </c>
      <c r="C65" s="64" t="s">
        <v>45</v>
      </c>
      <c r="D65" s="64" t="s">
        <v>46</v>
      </c>
      <c r="E65" s="311" t="s">
        <v>281</v>
      </c>
      <c r="F65" s="312"/>
      <c r="G65" s="224"/>
    </row>
    <row r="66" spans="1:7" ht="16.149999999999999" customHeight="1" x14ac:dyDescent="0.2">
      <c r="A66" s="60"/>
      <c r="B66" s="80" t="s">
        <v>278</v>
      </c>
      <c r="C66" s="64" t="s">
        <v>277</v>
      </c>
      <c r="D66" s="64" t="s">
        <v>280</v>
      </c>
      <c r="E66" s="311" t="s">
        <v>364</v>
      </c>
      <c r="F66" s="312"/>
      <c r="G66" s="224"/>
    </row>
    <row r="67" spans="1:7" ht="207.75" customHeight="1" x14ac:dyDescent="0.2">
      <c r="A67" s="60"/>
      <c r="B67" s="78" t="s">
        <v>247</v>
      </c>
      <c r="C67" s="128"/>
      <c r="D67" s="131"/>
      <c r="E67" s="327"/>
      <c r="F67" s="328"/>
      <c r="G67" s="226"/>
    </row>
    <row r="68" spans="1:7" x14ac:dyDescent="0.2">
      <c r="A68" s="60"/>
      <c r="B68" s="130"/>
      <c r="C68" s="130"/>
      <c r="D68" s="74"/>
      <c r="E68" s="74"/>
      <c r="F68" s="226"/>
      <c r="G68" s="226"/>
    </row>
    <row r="69" spans="1:7" ht="16.149999999999999" customHeight="1" x14ac:dyDescent="0.2">
      <c r="A69" s="60"/>
      <c r="B69" s="76" t="s">
        <v>5</v>
      </c>
      <c r="C69" s="309" t="s">
        <v>279</v>
      </c>
      <c r="D69" s="310"/>
      <c r="E69" s="309" t="s">
        <v>279</v>
      </c>
      <c r="F69" s="310"/>
      <c r="G69" s="224"/>
    </row>
    <row r="70" spans="1:7" ht="16.149999999999999" customHeight="1" x14ac:dyDescent="0.2">
      <c r="A70" s="60"/>
      <c r="B70" s="77" t="s">
        <v>273</v>
      </c>
      <c r="C70" s="311" t="s">
        <v>282</v>
      </c>
      <c r="D70" s="312"/>
      <c r="E70" s="311" t="s">
        <v>283</v>
      </c>
      <c r="F70" s="312"/>
      <c r="G70" s="224"/>
    </row>
    <row r="71" spans="1:7" ht="16.149999999999999" customHeight="1" x14ac:dyDescent="0.2">
      <c r="A71" s="60"/>
      <c r="B71" s="80" t="s">
        <v>278</v>
      </c>
      <c r="C71" s="311" t="s">
        <v>284</v>
      </c>
      <c r="D71" s="312"/>
      <c r="E71" s="311" t="s">
        <v>284</v>
      </c>
      <c r="F71" s="312"/>
      <c r="G71" s="224"/>
    </row>
    <row r="72" spans="1:7" ht="207.75" customHeight="1" x14ac:dyDescent="0.2">
      <c r="A72" s="60"/>
      <c r="B72" s="78" t="s">
        <v>247</v>
      </c>
      <c r="C72" s="337"/>
      <c r="D72" s="338"/>
      <c r="E72" s="327"/>
      <c r="F72" s="328"/>
      <c r="G72" s="226"/>
    </row>
    <row r="73" spans="1:7" x14ac:dyDescent="0.2">
      <c r="A73" s="60"/>
      <c r="B73" s="130"/>
      <c r="C73" s="130"/>
      <c r="D73" s="74"/>
      <c r="E73" s="74"/>
      <c r="F73" s="226"/>
      <c r="G73" s="226"/>
    </row>
    <row r="74" spans="1:7" ht="16.149999999999999" customHeight="1" x14ac:dyDescent="0.2">
      <c r="A74" s="60"/>
      <c r="B74" s="76" t="s">
        <v>5</v>
      </c>
      <c r="C74" s="141" t="s">
        <v>285</v>
      </c>
      <c r="D74" s="141" t="s">
        <v>285</v>
      </c>
      <c r="E74" s="287" t="s">
        <v>285</v>
      </c>
      <c r="F74" s="339" t="s">
        <v>285</v>
      </c>
      <c r="G74" s="340"/>
    </row>
    <row r="75" spans="1:7" ht="16.149999999999999" customHeight="1" x14ac:dyDescent="0.2">
      <c r="A75" s="60"/>
      <c r="B75" s="77" t="s">
        <v>273</v>
      </c>
      <c r="C75" s="64" t="s">
        <v>365</v>
      </c>
      <c r="D75" s="64" t="s">
        <v>45</v>
      </c>
      <c r="E75" s="64" t="s">
        <v>46</v>
      </c>
      <c r="F75" s="311" t="s">
        <v>47</v>
      </c>
      <c r="G75" s="312"/>
    </row>
    <row r="76" spans="1:7" ht="16.149999999999999" customHeight="1" x14ac:dyDescent="0.2">
      <c r="A76" s="60"/>
      <c r="B76" s="80" t="s">
        <v>278</v>
      </c>
      <c r="C76" s="64" t="s">
        <v>366</v>
      </c>
      <c r="D76" s="64" t="s">
        <v>286</v>
      </c>
      <c r="E76" s="64" t="s">
        <v>287</v>
      </c>
      <c r="F76" s="311" t="s">
        <v>288</v>
      </c>
      <c r="G76" s="312"/>
    </row>
    <row r="77" spans="1:7" ht="123.75" customHeight="1" x14ac:dyDescent="0.2">
      <c r="A77" s="60"/>
      <c r="B77" s="78" t="s">
        <v>247</v>
      </c>
      <c r="C77" s="128" t="s">
        <v>367</v>
      </c>
      <c r="D77" s="131"/>
      <c r="E77" s="288"/>
      <c r="F77" s="341"/>
      <c r="G77" s="328"/>
    </row>
    <row r="78" spans="1:7" x14ac:dyDescent="0.2">
      <c r="A78" s="60"/>
      <c r="B78" s="130"/>
      <c r="C78" s="130"/>
      <c r="D78" s="74"/>
      <c r="E78" s="74"/>
      <c r="F78" s="226"/>
      <c r="G78" s="226"/>
    </row>
    <row r="79" spans="1:7" x14ac:dyDescent="0.2">
      <c r="A79" s="60"/>
      <c r="B79" s="130"/>
      <c r="C79" s="130"/>
      <c r="D79" s="74"/>
      <c r="E79" s="74"/>
      <c r="F79" s="226"/>
      <c r="G79" s="226"/>
    </row>
    <row r="80" spans="1:7" ht="111.75" customHeight="1" x14ac:dyDescent="0.2">
      <c r="A80" s="60"/>
      <c r="B80" s="313" t="s">
        <v>132</v>
      </c>
      <c r="C80" s="313"/>
      <c r="D80" s="313"/>
      <c r="E80" s="313"/>
      <c r="F80" s="313"/>
      <c r="G80" s="313"/>
    </row>
    <row r="81" spans="1:7" ht="13.15" customHeight="1" x14ac:dyDescent="0.2">
      <c r="A81" s="60"/>
      <c r="B81" s="224"/>
      <c r="C81" s="226"/>
      <c r="D81" s="226"/>
      <c r="E81" s="226"/>
      <c r="F81" s="226"/>
      <c r="G81" s="226"/>
    </row>
    <row r="82" spans="1:7" ht="68.25" customHeight="1" x14ac:dyDescent="0.2">
      <c r="A82" s="60"/>
      <c r="B82" s="316" t="s">
        <v>297</v>
      </c>
      <c r="C82" s="316"/>
      <c r="D82" s="316"/>
      <c r="E82" s="316"/>
      <c r="F82" s="316"/>
      <c r="G82" s="316"/>
    </row>
    <row r="83" spans="1:7" ht="12.4" customHeight="1" x14ac:dyDescent="0.2">
      <c r="A83" s="60"/>
      <c r="B83" s="223"/>
      <c r="C83" s="223"/>
      <c r="D83" s="223"/>
      <c r="E83" s="223"/>
      <c r="F83" s="223"/>
      <c r="G83" s="223"/>
    </row>
    <row r="84" spans="1:7" ht="42.4" customHeight="1" x14ac:dyDescent="0.2">
      <c r="A84" s="60"/>
      <c r="B84" s="313" t="s">
        <v>298</v>
      </c>
      <c r="C84" s="313"/>
      <c r="D84" s="313"/>
      <c r="E84" s="313"/>
      <c r="F84" s="313"/>
      <c r="G84" s="313"/>
    </row>
    <row r="85" spans="1:7" ht="13.9" customHeight="1" x14ac:dyDescent="0.2">
      <c r="A85" s="60"/>
      <c r="B85" s="219"/>
      <c r="C85" s="219"/>
      <c r="D85" s="219"/>
      <c r="E85" s="219"/>
      <c r="F85" s="219"/>
      <c r="G85" s="219"/>
    </row>
    <row r="86" spans="1:7" ht="16.149999999999999" customHeight="1" x14ac:dyDescent="0.2">
      <c r="A86" s="60"/>
      <c r="B86" s="76" t="s">
        <v>5</v>
      </c>
      <c r="C86" s="344" t="s">
        <v>299</v>
      </c>
      <c r="D86" s="345"/>
      <c r="E86" s="342"/>
      <c r="F86" s="343"/>
      <c r="G86" s="224"/>
    </row>
    <row r="87" spans="1:7" ht="16.149999999999999" customHeight="1" x14ac:dyDescent="0.2">
      <c r="A87" s="60"/>
      <c r="B87" s="80" t="s">
        <v>278</v>
      </c>
      <c r="C87" s="311" t="s">
        <v>340</v>
      </c>
      <c r="D87" s="312"/>
      <c r="E87" s="342"/>
      <c r="F87" s="343"/>
      <c r="G87" s="224"/>
    </row>
    <row r="88" spans="1:7" ht="124.9" customHeight="1" x14ac:dyDescent="0.2">
      <c r="A88" s="60"/>
      <c r="B88" s="78" t="s">
        <v>247</v>
      </c>
      <c r="C88" s="222"/>
      <c r="D88" s="210"/>
      <c r="E88" s="342"/>
      <c r="F88" s="343"/>
      <c r="G88" s="226"/>
    </row>
    <row r="89" spans="1:7" ht="12.75" customHeight="1" x14ac:dyDescent="0.2">
      <c r="A89" s="59"/>
    </row>
    <row r="90" spans="1:7" ht="55.5" customHeight="1" x14ac:dyDescent="0.2">
      <c r="A90" s="60">
        <v>6</v>
      </c>
      <c r="B90" s="315" t="s">
        <v>231</v>
      </c>
      <c r="C90" s="315"/>
      <c r="D90" s="315"/>
      <c r="E90" s="315"/>
      <c r="F90" s="315"/>
      <c r="G90" s="315"/>
    </row>
    <row r="91" spans="1:7" ht="12.75" customHeight="1" x14ac:dyDescent="0.2">
      <c r="A91" s="60"/>
    </row>
    <row r="92" spans="1:7" ht="27.75" customHeight="1" x14ac:dyDescent="0.2">
      <c r="A92" s="60">
        <v>7</v>
      </c>
      <c r="B92" s="315" t="s">
        <v>121</v>
      </c>
      <c r="C92" s="315"/>
      <c r="D92" s="315"/>
      <c r="E92" s="315"/>
      <c r="F92" s="315"/>
      <c r="G92" s="315"/>
    </row>
    <row r="93" spans="1:7" ht="12.75" customHeight="1" x14ac:dyDescent="0.2">
      <c r="A93" s="59"/>
    </row>
    <row r="94" spans="1:7" ht="43.5" customHeight="1" x14ac:dyDescent="0.2">
      <c r="B94" s="316" t="s">
        <v>120</v>
      </c>
      <c r="C94" s="316"/>
      <c r="D94" s="316"/>
      <c r="E94" s="316"/>
      <c r="F94" s="316"/>
      <c r="G94" s="316"/>
    </row>
    <row r="95" spans="1:7" ht="12.75" customHeight="1" x14ac:dyDescent="0.2">
      <c r="A95" s="59"/>
    </row>
    <row r="96" spans="1:7" ht="94.5" customHeight="1" x14ac:dyDescent="0.2">
      <c r="A96" s="60">
        <v>8</v>
      </c>
      <c r="B96" s="315" t="s">
        <v>391</v>
      </c>
      <c r="C96" s="315"/>
      <c r="D96" s="315"/>
      <c r="E96" s="315"/>
      <c r="F96" s="315"/>
      <c r="G96" s="315"/>
    </row>
    <row r="97" spans="1:7" x14ac:dyDescent="0.2">
      <c r="A97" s="60"/>
      <c r="B97" s="224"/>
      <c r="C97" s="226"/>
      <c r="D97" s="226"/>
      <c r="E97" s="226"/>
      <c r="F97" s="226"/>
      <c r="G97" s="226"/>
    </row>
    <row r="98" spans="1:7" ht="39.75" customHeight="1" x14ac:dyDescent="0.2">
      <c r="A98" s="60"/>
      <c r="B98" s="316" t="s">
        <v>119</v>
      </c>
      <c r="C98" s="316"/>
      <c r="D98" s="316"/>
      <c r="E98" s="316"/>
      <c r="F98" s="316"/>
      <c r="G98" s="316"/>
    </row>
    <row r="99" spans="1:7" ht="12.75" customHeight="1" x14ac:dyDescent="0.2">
      <c r="A99" s="60"/>
      <c r="B99" s="223"/>
      <c r="C99" s="226"/>
      <c r="D99" s="226"/>
      <c r="E99" s="226"/>
      <c r="F99" s="226"/>
      <c r="G99" s="226"/>
    </row>
    <row r="100" spans="1:7" ht="58.5" customHeight="1" x14ac:dyDescent="0.2">
      <c r="A100" s="60"/>
      <c r="B100" s="316" t="s">
        <v>357</v>
      </c>
      <c r="C100" s="316"/>
      <c r="D100" s="316"/>
      <c r="E100" s="316"/>
      <c r="F100" s="316"/>
      <c r="G100" s="316"/>
    </row>
    <row r="101" spans="1:7" x14ac:dyDescent="0.2">
      <c r="A101" s="59"/>
    </row>
    <row r="102" spans="1:7" ht="27.75" customHeight="1" x14ac:dyDescent="0.2">
      <c r="A102" s="60">
        <v>9</v>
      </c>
      <c r="B102" s="315" t="s">
        <v>118</v>
      </c>
      <c r="C102" s="315"/>
      <c r="D102" s="315"/>
      <c r="E102" s="315"/>
      <c r="F102" s="315"/>
      <c r="G102" s="315"/>
    </row>
    <row r="103" spans="1:7" x14ac:dyDescent="0.2">
      <c r="A103" s="60"/>
    </row>
    <row r="104" spans="1:7" ht="105" customHeight="1" x14ac:dyDescent="0.2">
      <c r="A104" s="60" t="s">
        <v>117</v>
      </c>
      <c r="B104" s="316" t="s">
        <v>116</v>
      </c>
      <c r="C104" s="316"/>
      <c r="D104" s="316"/>
      <c r="E104" s="316"/>
      <c r="F104" s="316"/>
      <c r="G104" s="316"/>
    </row>
    <row r="105" spans="1:7" x14ac:dyDescent="0.2">
      <c r="A105" s="60"/>
    </row>
    <row r="106" spans="1:7" ht="17.25" customHeight="1" x14ac:dyDescent="0.2">
      <c r="A106" s="60">
        <v>10</v>
      </c>
      <c r="B106" s="315" t="s">
        <v>392</v>
      </c>
      <c r="C106" s="315"/>
      <c r="D106" s="315"/>
      <c r="E106" s="315"/>
      <c r="F106" s="315"/>
      <c r="G106" s="315"/>
    </row>
    <row r="107" spans="1:7" x14ac:dyDescent="0.2">
      <c r="A107" s="60"/>
      <c r="B107" s="224"/>
      <c r="C107" s="226"/>
      <c r="D107" s="226"/>
      <c r="E107" s="226"/>
      <c r="F107" s="226"/>
      <c r="G107" s="226"/>
    </row>
    <row r="108" spans="1:7" ht="69" customHeight="1" x14ac:dyDescent="0.2">
      <c r="A108" s="60">
        <v>11</v>
      </c>
      <c r="B108" s="315" t="s">
        <v>237</v>
      </c>
      <c r="C108" s="315"/>
      <c r="D108" s="315"/>
      <c r="E108" s="315"/>
      <c r="F108" s="315"/>
      <c r="G108" s="315"/>
    </row>
    <row r="109" spans="1:7" x14ac:dyDescent="0.2">
      <c r="A109" s="60"/>
    </row>
    <row r="110" spans="1:7" ht="13.15" customHeight="1" x14ac:dyDescent="0.2">
      <c r="A110" s="60"/>
      <c r="B110" s="316" t="s">
        <v>115</v>
      </c>
      <c r="C110" s="316"/>
      <c r="D110" s="316"/>
      <c r="E110" s="316"/>
      <c r="F110" s="316"/>
      <c r="G110" s="316"/>
    </row>
    <row r="111" spans="1:7" x14ac:dyDescent="0.2">
      <c r="A111" s="60"/>
    </row>
    <row r="112" spans="1:7" ht="52.5" customHeight="1" x14ac:dyDescent="0.2">
      <c r="A112" s="60"/>
      <c r="B112" s="335" t="s">
        <v>114</v>
      </c>
      <c r="C112" s="335"/>
      <c r="D112" s="335"/>
      <c r="E112" s="335"/>
      <c r="F112" s="335"/>
      <c r="G112" s="335"/>
    </row>
    <row r="113" spans="1:7" ht="14.25" customHeight="1" x14ac:dyDescent="0.2">
      <c r="A113" s="60"/>
      <c r="B113" s="224"/>
      <c r="C113" s="226"/>
      <c r="D113" s="226"/>
      <c r="E113" s="226"/>
      <c r="F113" s="226"/>
      <c r="G113" s="226"/>
    </row>
    <row r="114" spans="1:7" ht="12.75" customHeight="1" x14ac:dyDescent="0.2">
      <c r="A114" s="65" t="s">
        <v>113</v>
      </c>
      <c r="C114" s="226"/>
      <c r="D114" s="226"/>
      <c r="E114" s="226"/>
      <c r="F114" s="226"/>
      <c r="G114" s="226"/>
    </row>
    <row r="115" spans="1:7" ht="42" customHeight="1" x14ac:dyDescent="0.2">
      <c r="A115" s="316" t="s">
        <v>112</v>
      </c>
      <c r="B115" s="316"/>
      <c r="C115" s="316"/>
      <c r="D115" s="316"/>
      <c r="E115" s="316"/>
      <c r="F115" s="316"/>
      <c r="G115" s="226"/>
    </row>
    <row r="116" spans="1:7" x14ac:dyDescent="0.2">
      <c r="A116" s="59"/>
    </row>
    <row r="117" spans="1:7" ht="13.5" customHeight="1" x14ac:dyDescent="0.2">
      <c r="B117" s="315" t="s">
        <v>290</v>
      </c>
      <c r="C117" s="315"/>
      <c r="D117" s="315"/>
      <c r="E117" s="315"/>
      <c r="F117" s="315"/>
      <c r="G117" s="315"/>
    </row>
    <row r="118" spans="1:7" x14ac:dyDescent="0.2">
      <c r="B118" s="336" t="s">
        <v>111</v>
      </c>
      <c r="C118" s="336"/>
      <c r="D118" s="336"/>
      <c r="E118" s="336"/>
    </row>
    <row r="119" spans="1:7" ht="12.75" customHeight="1" x14ac:dyDescent="0.2">
      <c r="B119" s="323" t="s">
        <v>406</v>
      </c>
      <c r="C119" s="323"/>
      <c r="D119" s="323"/>
      <c r="E119" s="323"/>
    </row>
    <row r="120" spans="1:7" ht="12.75" customHeight="1" x14ac:dyDescent="0.2">
      <c r="B120" s="316" t="s">
        <v>110</v>
      </c>
      <c r="C120" s="316"/>
      <c r="D120" s="316"/>
      <c r="E120" s="316"/>
    </row>
    <row r="121" spans="1:7" ht="12.75" customHeight="1" x14ac:dyDescent="0.2">
      <c r="B121" s="316" t="s">
        <v>109</v>
      </c>
      <c r="C121" s="316"/>
      <c r="D121" s="316"/>
      <c r="E121" s="316"/>
    </row>
    <row r="122" spans="1:7" ht="12.75" customHeight="1" x14ac:dyDescent="0.2">
      <c r="B122" s="316" t="s">
        <v>386</v>
      </c>
      <c r="C122" s="316"/>
      <c r="D122" s="316"/>
      <c r="E122" s="316"/>
    </row>
    <row r="123" spans="1:7" ht="12.75" customHeight="1" x14ac:dyDescent="0.2">
      <c r="B123" s="316" t="s">
        <v>387</v>
      </c>
      <c r="C123" s="316"/>
      <c r="D123" s="316"/>
      <c r="E123" s="316"/>
    </row>
    <row r="124" spans="1:7" x14ac:dyDescent="0.2">
      <c r="B124" s="223"/>
      <c r="C124" s="226"/>
      <c r="D124" s="226"/>
      <c r="E124" s="226"/>
    </row>
    <row r="125" spans="1:7" ht="12.75" customHeight="1" x14ac:dyDescent="0.2">
      <c r="B125" s="314" t="s">
        <v>410</v>
      </c>
      <c r="C125" s="314"/>
      <c r="D125" s="314"/>
      <c r="E125" s="314"/>
    </row>
    <row r="126" spans="1:7" ht="16.5" customHeight="1" x14ac:dyDescent="0.2">
      <c r="B126" s="323" t="s">
        <v>411</v>
      </c>
      <c r="C126" s="323"/>
      <c r="D126" s="323"/>
      <c r="E126" s="323"/>
    </row>
    <row r="128" spans="1:7" x14ac:dyDescent="0.2">
      <c r="B128" s="330" t="s">
        <v>368</v>
      </c>
      <c r="C128" s="330"/>
      <c r="D128" s="330"/>
      <c r="E128" s="330"/>
      <c r="F128" s="330"/>
      <c r="G128" s="330"/>
    </row>
    <row r="129" spans="2:7" x14ac:dyDescent="0.2">
      <c r="B129" s="286"/>
      <c r="C129" s="286"/>
      <c r="D129" s="286"/>
      <c r="E129" s="286"/>
      <c r="F129" s="286"/>
      <c r="G129" s="286"/>
    </row>
    <row r="130" spans="2:7" x14ac:dyDescent="0.2">
      <c r="B130" s="289" t="s">
        <v>369</v>
      </c>
      <c r="C130" s="290" t="s">
        <v>370</v>
      </c>
      <c r="D130" s="290" t="s">
        <v>371</v>
      </c>
      <c r="E130" s="290" t="s">
        <v>372</v>
      </c>
      <c r="F130" s="290" t="s">
        <v>373</v>
      </c>
      <c r="G130" s="291"/>
    </row>
    <row r="131" spans="2:7" ht="26.25" customHeight="1" x14ac:dyDescent="0.2">
      <c r="B131" s="292" t="s">
        <v>422</v>
      </c>
      <c r="C131" s="292" t="s">
        <v>374</v>
      </c>
      <c r="D131" s="292" t="s">
        <v>375</v>
      </c>
      <c r="E131" s="292" t="s">
        <v>376</v>
      </c>
      <c r="F131" s="331" t="s">
        <v>378</v>
      </c>
      <c r="G131" s="332"/>
    </row>
    <row r="132" spans="2:7" ht="26.25" customHeight="1" x14ac:dyDescent="0.2">
      <c r="B132" s="293"/>
      <c r="C132" s="293" t="s">
        <v>377</v>
      </c>
      <c r="D132" s="293"/>
      <c r="E132" s="293"/>
      <c r="F132" s="333"/>
      <c r="G132" s="334"/>
    </row>
    <row r="133" spans="2:7" s="286" customFormat="1" ht="26.25" customHeight="1" x14ac:dyDescent="0.2">
      <c r="B133" s="293" t="s">
        <v>406</v>
      </c>
      <c r="C133" s="293" t="s">
        <v>384</v>
      </c>
      <c r="D133" s="293" t="s">
        <v>407</v>
      </c>
      <c r="E133" s="293" t="s">
        <v>408</v>
      </c>
      <c r="F133" s="301" t="s">
        <v>409</v>
      </c>
      <c r="G133" s="296"/>
    </row>
    <row r="134" spans="2:7" ht="26.25" customHeight="1" x14ac:dyDescent="0.2">
      <c r="B134" s="293" t="s">
        <v>379</v>
      </c>
      <c r="C134" s="293" t="s">
        <v>380</v>
      </c>
      <c r="D134" s="293" t="s">
        <v>381</v>
      </c>
      <c r="E134" s="293" t="s">
        <v>382</v>
      </c>
      <c r="F134" s="294" t="s">
        <v>383</v>
      </c>
      <c r="G134" s="295"/>
    </row>
    <row r="135" spans="2:7" x14ac:dyDescent="0.2">
      <c r="B135" s="316"/>
      <c r="C135" s="316"/>
      <c r="D135" s="316"/>
      <c r="E135" s="316"/>
    </row>
    <row r="136" spans="2:7" x14ac:dyDescent="0.2">
      <c r="B136" s="316"/>
      <c r="C136" s="316"/>
      <c r="D136" s="316"/>
      <c r="E136" s="316"/>
    </row>
    <row r="137" spans="2:7" x14ac:dyDescent="0.2">
      <c r="B137" s="223"/>
      <c r="C137" s="226"/>
      <c r="D137" s="226"/>
      <c r="E137" s="226"/>
    </row>
    <row r="138" spans="2:7" x14ac:dyDescent="0.2">
      <c r="B138" s="314"/>
      <c r="C138" s="314"/>
      <c r="D138" s="314"/>
      <c r="E138" s="314"/>
    </row>
    <row r="139" spans="2:7" x14ac:dyDescent="0.2">
      <c r="B139" s="329"/>
      <c r="C139" s="329"/>
      <c r="D139" s="329"/>
      <c r="E139" s="329"/>
    </row>
  </sheetData>
  <sheetProtection selectLockedCells="1"/>
  <mergeCells count="75">
    <mergeCell ref="F77:G77"/>
    <mergeCell ref="B84:G84"/>
    <mergeCell ref="E86:F86"/>
    <mergeCell ref="E87:F87"/>
    <mergeCell ref="E88:F88"/>
    <mergeCell ref="C86:D86"/>
    <mergeCell ref="C87:D87"/>
    <mergeCell ref="B82:G82"/>
    <mergeCell ref="C71:D71"/>
    <mergeCell ref="C72:D72"/>
    <mergeCell ref="F74:G74"/>
    <mergeCell ref="F75:G75"/>
    <mergeCell ref="F76:G76"/>
    <mergeCell ref="E72:F72"/>
    <mergeCell ref="B106:G106"/>
    <mergeCell ref="B100:G100"/>
    <mergeCell ref="B90:G90"/>
    <mergeCell ref="B92:G92"/>
    <mergeCell ref="B94:G94"/>
    <mergeCell ref="B96:G96"/>
    <mergeCell ref="B98:G98"/>
    <mergeCell ref="C69:D69"/>
    <mergeCell ref="C70:D70"/>
    <mergeCell ref="B138:E138"/>
    <mergeCell ref="B122:E122"/>
    <mergeCell ref="B121:E121"/>
    <mergeCell ref="B80:G80"/>
    <mergeCell ref="A115:F115"/>
    <mergeCell ref="B119:E119"/>
    <mergeCell ref="B120:E120"/>
    <mergeCell ref="B102:G102"/>
    <mergeCell ref="B104:G104"/>
    <mergeCell ref="B110:G110"/>
    <mergeCell ref="B112:G112"/>
    <mergeCell ref="B108:G108"/>
    <mergeCell ref="B117:G117"/>
    <mergeCell ref="B118:E118"/>
    <mergeCell ref="B139:E139"/>
    <mergeCell ref="B135:E135"/>
    <mergeCell ref="B136:E136"/>
    <mergeCell ref="B128:G128"/>
    <mergeCell ref="B123:E123"/>
    <mergeCell ref="B126:E126"/>
    <mergeCell ref="B125:E125"/>
    <mergeCell ref="F131:G131"/>
    <mergeCell ref="F132:G132"/>
    <mergeCell ref="E66:F66"/>
    <mergeCell ref="E67:F67"/>
    <mergeCell ref="E69:F69"/>
    <mergeCell ref="E70:F70"/>
    <mergeCell ref="E71:F71"/>
    <mergeCell ref="A1:G1"/>
    <mergeCell ref="A2:G2"/>
    <mergeCell ref="A3:G3"/>
    <mergeCell ref="A5:G5"/>
    <mergeCell ref="A7:G7"/>
    <mergeCell ref="B11:G11"/>
    <mergeCell ref="A9:F9"/>
    <mergeCell ref="B17:G17"/>
    <mergeCell ref="B19:G19"/>
    <mergeCell ref="B21:G21"/>
    <mergeCell ref="B13:G13"/>
    <mergeCell ref="B15:G15"/>
    <mergeCell ref="E64:F64"/>
    <mergeCell ref="E65:F65"/>
    <mergeCell ref="B23:G23"/>
    <mergeCell ref="B29:G29"/>
    <mergeCell ref="B57:G57"/>
    <mergeCell ref="B31:G31"/>
    <mergeCell ref="B33:G33"/>
    <mergeCell ref="B25:G25"/>
    <mergeCell ref="B27:G27"/>
    <mergeCell ref="C35:E35"/>
    <mergeCell ref="C36:E36"/>
    <mergeCell ref="C37:E37"/>
  </mergeCells>
  <hyperlinks>
    <hyperlink ref="F131" r:id="rId1" xr:uid="{00000000-0004-0000-0000-000000000000}"/>
    <hyperlink ref="F134" r:id="rId2" xr:uid="{00000000-0004-0000-0000-000002000000}"/>
    <hyperlink ref="F133" r:id="rId3" xr:uid="{00000000-0004-0000-0000-000003000000}"/>
  </hyperlinks>
  <pageMargins left="0.5" right="0.5" top="0.75" bottom="0.75" header="0.5" footer="0.5"/>
  <pageSetup scale="82" fitToHeight="4" orientation="portrait"/>
  <headerFooter alignWithMargins="0">
    <oddFooter xml:space="preserve">&amp;LPage &amp;P of &amp;N&amp;R&amp;F
</oddFooter>
  </headerFooter>
  <rowBreaks count="5" manualBreakCount="5">
    <brk id="43" max="6" man="1"/>
    <brk id="63" max="6" man="1"/>
    <brk id="79" max="6" man="1"/>
    <brk id="95" max="6" man="1"/>
    <brk id="113" max="6"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70C0"/>
  </sheetPr>
  <dimension ref="A1:AG235"/>
  <sheetViews>
    <sheetView topLeftCell="A75" zoomScaleNormal="100" zoomScaleSheetLayoutView="70" workbookViewId="0">
      <selection activeCell="D106" sqref="D106"/>
    </sheetView>
  </sheetViews>
  <sheetFormatPr defaultColWidth="9.140625" defaultRowHeight="12.75" x14ac:dyDescent="0.2"/>
  <cols>
    <col min="1" max="5" width="4.7109375" style="261" customWidth="1"/>
    <col min="6" max="6" width="2.7109375" style="261" customWidth="1"/>
    <col min="7" max="8" width="4.7109375" style="261" customWidth="1"/>
    <col min="9" max="9" width="6.140625" style="261" customWidth="1"/>
    <col min="10" max="27" width="4.7109375" style="261" customWidth="1"/>
    <col min="28" max="16384" width="9.140625" style="261"/>
  </cols>
  <sheetData>
    <row r="1" spans="1:27" s="93" customFormat="1" ht="18" x14ac:dyDescent="0.25">
      <c r="A1" s="243" t="s">
        <v>0</v>
      </c>
    </row>
    <row r="2" spans="1:27" s="93" customFormat="1" ht="18" x14ac:dyDescent="0.25">
      <c r="A2" s="93" t="s">
        <v>1</v>
      </c>
    </row>
    <row r="3" spans="1:27" s="93" customFormat="1" ht="18" x14ac:dyDescent="0.25">
      <c r="A3" s="93" t="s">
        <v>403</v>
      </c>
    </row>
    <row r="4" spans="1:27" s="94" customFormat="1" ht="18" x14ac:dyDescent="0.25">
      <c r="A4" s="94" t="s">
        <v>294</v>
      </c>
    </row>
    <row r="5" spans="1:27" s="96" customFormat="1" ht="13.5" thickBot="1" x14ac:dyDescent="0.25">
      <c r="A5" s="95"/>
      <c r="B5" s="95"/>
      <c r="C5" s="95"/>
      <c r="D5" s="95"/>
      <c r="E5" s="95"/>
      <c r="F5" s="95"/>
      <c r="G5" s="95"/>
      <c r="H5" s="95"/>
      <c r="I5" s="95"/>
      <c r="J5" s="95"/>
      <c r="K5" s="95"/>
      <c r="L5" s="95"/>
      <c r="M5" s="95"/>
      <c r="N5" s="95"/>
      <c r="O5" s="95"/>
      <c r="P5" s="95"/>
      <c r="Q5" s="95"/>
      <c r="R5" s="95"/>
      <c r="S5" s="95"/>
      <c r="T5" s="95"/>
      <c r="U5" s="95"/>
      <c r="V5" s="95"/>
      <c r="W5" s="95"/>
      <c r="X5" s="95"/>
      <c r="Y5" s="95"/>
      <c r="Z5" s="95"/>
      <c r="AA5" s="95"/>
    </row>
    <row r="6" spans="1:27" x14ac:dyDescent="0.2">
      <c r="A6" s="96" t="s">
        <v>405</v>
      </c>
    </row>
    <row r="8" spans="1:27" s="121" customFormat="1" ht="39" customHeight="1" x14ac:dyDescent="0.2">
      <c r="A8" s="262"/>
      <c r="B8" s="434" t="s">
        <v>199</v>
      </c>
      <c r="C8" s="434"/>
      <c r="D8" s="434"/>
      <c r="E8" s="434"/>
      <c r="F8" s="434"/>
      <c r="G8" s="434"/>
      <c r="H8" s="434"/>
      <c r="I8" s="434"/>
      <c r="J8" s="434"/>
      <c r="K8" s="434"/>
      <c r="L8" s="434"/>
      <c r="M8" s="434"/>
      <c r="N8" s="434"/>
      <c r="O8" s="434"/>
      <c r="P8" s="434"/>
      <c r="Q8" s="434"/>
      <c r="R8" s="434"/>
      <c r="S8" s="434"/>
      <c r="T8" s="434"/>
      <c r="U8" s="434"/>
      <c r="V8" s="434"/>
      <c r="W8" s="434"/>
      <c r="X8" s="434"/>
      <c r="Y8" s="434"/>
      <c r="Z8" s="434"/>
      <c r="AA8" s="434"/>
    </row>
    <row r="9" spans="1:27" s="263" customFormat="1" x14ac:dyDescent="0.25">
      <c r="A9" s="262"/>
      <c r="D9" s="402"/>
      <c r="E9" s="403"/>
      <c r="F9" s="403"/>
      <c r="G9" s="403"/>
      <c r="H9" s="403"/>
      <c r="I9" s="403"/>
      <c r="J9" s="403"/>
      <c r="K9" s="403"/>
      <c r="L9" s="403"/>
      <c r="M9" s="403"/>
      <c r="N9" s="403"/>
      <c r="O9" s="403"/>
      <c r="P9" s="403"/>
      <c r="Q9" s="403"/>
      <c r="R9" s="403"/>
      <c r="S9" s="403"/>
      <c r="T9" s="403"/>
      <c r="U9" s="403"/>
      <c r="V9" s="403"/>
      <c r="W9" s="403"/>
      <c r="X9" s="403"/>
      <c r="Y9" s="403"/>
      <c r="Z9" s="403"/>
      <c r="AA9" s="404"/>
    </row>
    <row r="10" spans="1:27" s="263" customFormat="1" x14ac:dyDescent="0.25">
      <c r="A10" s="262"/>
      <c r="D10" s="405"/>
      <c r="E10" s="430"/>
      <c r="F10" s="430"/>
      <c r="G10" s="430"/>
      <c r="H10" s="430"/>
      <c r="I10" s="430"/>
      <c r="J10" s="430"/>
      <c r="K10" s="430"/>
      <c r="L10" s="430"/>
      <c r="M10" s="430"/>
      <c r="N10" s="430"/>
      <c r="O10" s="430"/>
      <c r="P10" s="430"/>
      <c r="Q10" s="430"/>
      <c r="R10" s="430"/>
      <c r="S10" s="430"/>
      <c r="T10" s="430"/>
      <c r="U10" s="430"/>
      <c r="V10" s="430"/>
      <c r="W10" s="430"/>
      <c r="X10" s="430"/>
      <c r="Y10" s="430"/>
      <c r="Z10" s="430"/>
      <c r="AA10" s="407"/>
    </row>
    <row r="11" spans="1:27" s="263" customFormat="1" x14ac:dyDescent="0.25">
      <c r="A11" s="262"/>
      <c r="D11" s="405"/>
      <c r="E11" s="430"/>
      <c r="F11" s="430"/>
      <c r="G11" s="430"/>
      <c r="H11" s="430"/>
      <c r="I11" s="430"/>
      <c r="J11" s="430"/>
      <c r="K11" s="430"/>
      <c r="L11" s="430"/>
      <c r="M11" s="430"/>
      <c r="N11" s="430"/>
      <c r="O11" s="430"/>
      <c r="P11" s="430"/>
      <c r="Q11" s="430"/>
      <c r="R11" s="430"/>
      <c r="S11" s="430"/>
      <c r="T11" s="430"/>
      <c r="U11" s="430"/>
      <c r="V11" s="430"/>
      <c r="W11" s="430"/>
      <c r="X11" s="430"/>
      <c r="Y11" s="430"/>
      <c r="Z11" s="430"/>
      <c r="AA11" s="407"/>
    </row>
    <row r="12" spans="1:27" s="121" customFormat="1" x14ac:dyDescent="0.2">
      <c r="A12" s="262"/>
      <c r="D12" s="408"/>
      <c r="E12" s="409"/>
      <c r="F12" s="409"/>
      <c r="G12" s="409"/>
      <c r="H12" s="409"/>
      <c r="I12" s="409"/>
      <c r="J12" s="409"/>
      <c r="K12" s="409"/>
      <c r="L12" s="409"/>
      <c r="M12" s="409"/>
      <c r="N12" s="409"/>
      <c r="O12" s="409"/>
      <c r="P12" s="409"/>
      <c r="Q12" s="409"/>
      <c r="R12" s="409"/>
      <c r="S12" s="409"/>
      <c r="T12" s="409"/>
      <c r="U12" s="409"/>
      <c r="V12" s="409"/>
      <c r="W12" s="409"/>
      <c r="X12" s="409"/>
      <c r="Y12" s="409"/>
      <c r="Z12" s="409"/>
      <c r="AA12" s="410"/>
    </row>
    <row r="13" spans="1:27" s="121" customFormat="1" ht="7.5" customHeight="1" x14ac:dyDescent="0.2">
      <c r="A13" s="262"/>
      <c r="E13" s="264"/>
      <c r="F13" s="264"/>
      <c r="G13" s="264"/>
      <c r="H13" s="264"/>
    </row>
    <row r="14" spans="1:27" s="263" customFormat="1" x14ac:dyDescent="0.25">
      <c r="A14" s="262"/>
      <c r="B14" s="435" t="s">
        <v>198</v>
      </c>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row>
    <row r="15" spans="1:27" s="121" customFormat="1" x14ac:dyDescent="0.2">
      <c r="A15" s="262"/>
      <c r="E15" s="264"/>
      <c r="F15" s="264"/>
      <c r="G15" s="264"/>
      <c r="H15" s="264"/>
      <c r="R15" s="265"/>
      <c r="S15" s="266"/>
      <c r="T15" s="266"/>
      <c r="U15" s="266"/>
      <c r="V15" s="266"/>
      <c r="W15" s="266"/>
      <c r="X15" s="266"/>
    </row>
    <row r="16" spans="1:27" s="121" customFormat="1" x14ac:dyDescent="0.2">
      <c r="A16" s="262"/>
      <c r="C16" s="121" t="s">
        <v>197</v>
      </c>
    </row>
    <row r="17" spans="1:27" s="121" customFormat="1" x14ac:dyDescent="0.2">
      <c r="A17" s="262"/>
      <c r="D17" s="402"/>
      <c r="E17" s="403"/>
      <c r="F17" s="403"/>
      <c r="G17" s="403"/>
      <c r="H17" s="403"/>
      <c r="I17" s="403"/>
      <c r="J17" s="403"/>
      <c r="K17" s="403"/>
      <c r="L17" s="403"/>
      <c r="M17" s="403"/>
      <c r="N17" s="403"/>
      <c r="O17" s="403"/>
      <c r="P17" s="403"/>
      <c r="Q17" s="403"/>
      <c r="R17" s="403"/>
      <c r="S17" s="403"/>
      <c r="T17" s="403"/>
      <c r="U17" s="403"/>
      <c r="V17" s="403"/>
      <c r="W17" s="403"/>
      <c r="X17" s="403"/>
      <c r="Y17" s="403"/>
      <c r="Z17" s="403"/>
      <c r="AA17" s="404"/>
    </row>
    <row r="18" spans="1:27" s="121" customFormat="1" x14ac:dyDescent="0.2">
      <c r="A18" s="262"/>
      <c r="D18" s="405"/>
      <c r="E18" s="430"/>
      <c r="F18" s="430"/>
      <c r="G18" s="430"/>
      <c r="H18" s="430"/>
      <c r="I18" s="430"/>
      <c r="J18" s="430"/>
      <c r="K18" s="430"/>
      <c r="L18" s="430"/>
      <c r="M18" s="430"/>
      <c r="N18" s="430"/>
      <c r="O18" s="430"/>
      <c r="P18" s="430"/>
      <c r="Q18" s="430"/>
      <c r="R18" s="430"/>
      <c r="S18" s="430"/>
      <c r="T18" s="430"/>
      <c r="U18" s="430"/>
      <c r="V18" s="430"/>
      <c r="W18" s="430"/>
      <c r="X18" s="430"/>
      <c r="Y18" s="430"/>
      <c r="Z18" s="430"/>
      <c r="AA18" s="407"/>
    </row>
    <row r="19" spans="1:27" s="121" customFormat="1" x14ac:dyDescent="0.2">
      <c r="A19" s="262"/>
      <c r="D19" s="405"/>
      <c r="E19" s="430"/>
      <c r="F19" s="430"/>
      <c r="G19" s="430"/>
      <c r="H19" s="430"/>
      <c r="I19" s="430"/>
      <c r="J19" s="430"/>
      <c r="K19" s="430"/>
      <c r="L19" s="430"/>
      <c r="M19" s="430"/>
      <c r="N19" s="430"/>
      <c r="O19" s="430"/>
      <c r="P19" s="430"/>
      <c r="Q19" s="430"/>
      <c r="R19" s="430"/>
      <c r="S19" s="430"/>
      <c r="T19" s="430"/>
      <c r="U19" s="430"/>
      <c r="V19" s="430"/>
      <c r="W19" s="430"/>
      <c r="X19" s="430"/>
      <c r="Y19" s="430"/>
      <c r="Z19" s="430"/>
      <c r="AA19" s="407"/>
    </row>
    <row r="20" spans="1:27" s="121" customFormat="1" x14ac:dyDescent="0.2">
      <c r="A20" s="262"/>
      <c r="D20" s="408"/>
      <c r="E20" s="409"/>
      <c r="F20" s="409"/>
      <c r="G20" s="409"/>
      <c r="H20" s="409"/>
      <c r="I20" s="409"/>
      <c r="J20" s="409"/>
      <c r="K20" s="409"/>
      <c r="L20" s="409"/>
      <c r="M20" s="409"/>
      <c r="N20" s="409"/>
      <c r="O20" s="409"/>
      <c r="P20" s="409"/>
      <c r="Q20" s="409"/>
      <c r="R20" s="409"/>
      <c r="S20" s="409"/>
      <c r="T20" s="409"/>
      <c r="U20" s="409"/>
      <c r="V20" s="409"/>
      <c r="W20" s="409"/>
      <c r="X20" s="409"/>
      <c r="Y20" s="409"/>
      <c r="Z20" s="409"/>
      <c r="AA20" s="410"/>
    </row>
    <row r="21" spans="1:27" s="121" customFormat="1" ht="6" customHeight="1" x14ac:dyDescent="0.2">
      <c r="A21" s="262"/>
    </row>
    <row r="22" spans="1:27" s="121" customFormat="1" x14ac:dyDescent="0.2">
      <c r="A22" s="262"/>
      <c r="C22" s="121" t="s">
        <v>196</v>
      </c>
    </row>
    <row r="23" spans="1:27" s="121" customFormat="1" x14ac:dyDescent="0.2">
      <c r="A23" s="262"/>
      <c r="D23" s="402"/>
      <c r="E23" s="403"/>
      <c r="F23" s="403"/>
      <c r="G23" s="403"/>
      <c r="H23" s="403"/>
      <c r="I23" s="403"/>
      <c r="J23" s="403"/>
      <c r="K23" s="403"/>
      <c r="L23" s="403"/>
      <c r="M23" s="403"/>
      <c r="N23" s="403"/>
      <c r="O23" s="403"/>
      <c r="P23" s="403"/>
      <c r="Q23" s="403"/>
      <c r="R23" s="403"/>
      <c r="S23" s="403"/>
      <c r="T23" s="403"/>
      <c r="U23" s="403"/>
      <c r="V23" s="403"/>
      <c r="W23" s="403"/>
      <c r="X23" s="403"/>
      <c r="Y23" s="403"/>
      <c r="Z23" s="403"/>
      <c r="AA23" s="404"/>
    </row>
    <row r="24" spans="1:27" s="121" customFormat="1" x14ac:dyDescent="0.2">
      <c r="A24" s="262"/>
      <c r="D24" s="405"/>
      <c r="E24" s="430"/>
      <c r="F24" s="430"/>
      <c r="G24" s="430"/>
      <c r="H24" s="430"/>
      <c r="I24" s="430"/>
      <c r="J24" s="430"/>
      <c r="K24" s="430"/>
      <c r="L24" s="430"/>
      <c r="M24" s="430"/>
      <c r="N24" s="430"/>
      <c r="O24" s="430"/>
      <c r="P24" s="430"/>
      <c r="Q24" s="430"/>
      <c r="R24" s="430"/>
      <c r="S24" s="430"/>
      <c r="T24" s="430"/>
      <c r="U24" s="430"/>
      <c r="V24" s="430"/>
      <c r="W24" s="430"/>
      <c r="X24" s="430"/>
      <c r="Y24" s="430"/>
      <c r="Z24" s="430"/>
      <c r="AA24" s="407"/>
    </row>
    <row r="25" spans="1:27" s="121" customFormat="1" x14ac:dyDescent="0.2">
      <c r="A25" s="262"/>
      <c r="D25" s="405"/>
      <c r="E25" s="430"/>
      <c r="F25" s="430"/>
      <c r="G25" s="430"/>
      <c r="H25" s="430"/>
      <c r="I25" s="430"/>
      <c r="J25" s="430"/>
      <c r="K25" s="430"/>
      <c r="L25" s="430"/>
      <c r="M25" s="430"/>
      <c r="N25" s="430"/>
      <c r="O25" s="430"/>
      <c r="P25" s="430"/>
      <c r="Q25" s="430"/>
      <c r="R25" s="430"/>
      <c r="S25" s="430"/>
      <c r="T25" s="430"/>
      <c r="U25" s="430"/>
      <c r="V25" s="430"/>
      <c r="W25" s="430"/>
      <c r="X25" s="430"/>
      <c r="Y25" s="430"/>
      <c r="Z25" s="430"/>
      <c r="AA25" s="407"/>
    </row>
    <row r="26" spans="1:27" s="121" customFormat="1" x14ac:dyDescent="0.2">
      <c r="A26" s="262"/>
      <c r="D26" s="408"/>
      <c r="E26" s="409"/>
      <c r="F26" s="409"/>
      <c r="G26" s="409"/>
      <c r="H26" s="409"/>
      <c r="I26" s="409"/>
      <c r="J26" s="409"/>
      <c r="K26" s="409"/>
      <c r="L26" s="409"/>
      <c r="M26" s="409"/>
      <c r="N26" s="409"/>
      <c r="O26" s="409"/>
      <c r="P26" s="409"/>
      <c r="Q26" s="409"/>
      <c r="R26" s="409"/>
      <c r="S26" s="409"/>
      <c r="T26" s="409"/>
      <c r="U26" s="409"/>
      <c r="V26" s="409"/>
      <c r="W26" s="409"/>
      <c r="X26" s="409"/>
      <c r="Y26" s="409"/>
      <c r="Z26" s="409"/>
      <c r="AA26" s="410"/>
    </row>
    <row r="27" spans="1:27" s="121" customFormat="1" ht="6" customHeight="1" x14ac:dyDescent="0.2">
      <c r="A27" s="262"/>
    </row>
    <row r="28" spans="1:27" s="121" customFormat="1" ht="37.5" customHeight="1" x14ac:dyDescent="0.2">
      <c r="A28" s="262"/>
      <c r="B28" s="435" t="s">
        <v>195</v>
      </c>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row>
    <row r="29" spans="1:27" s="121" customFormat="1" x14ac:dyDescent="0.2">
      <c r="A29" s="262"/>
      <c r="D29" s="402"/>
      <c r="E29" s="403"/>
      <c r="F29" s="403"/>
      <c r="G29" s="403"/>
      <c r="H29" s="403"/>
      <c r="I29" s="403"/>
      <c r="J29" s="403"/>
      <c r="K29" s="403"/>
      <c r="L29" s="403"/>
      <c r="M29" s="403"/>
      <c r="N29" s="403"/>
      <c r="O29" s="403"/>
      <c r="P29" s="403"/>
      <c r="Q29" s="403"/>
      <c r="R29" s="403"/>
      <c r="S29" s="403"/>
      <c r="T29" s="403"/>
      <c r="U29" s="403"/>
      <c r="V29" s="403"/>
      <c r="W29" s="403"/>
      <c r="X29" s="403"/>
      <c r="Y29" s="403"/>
      <c r="Z29" s="403"/>
      <c r="AA29" s="404"/>
    </row>
    <row r="30" spans="1:27" s="121" customFormat="1" x14ac:dyDescent="0.2">
      <c r="A30" s="262"/>
      <c r="D30" s="405"/>
      <c r="E30" s="430"/>
      <c r="F30" s="430"/>
      <c r="G30" s="430"/>
      <c r="H30" s="430"/>
      <c r="I30" s="430"/>
      <c r="J30" s="430"/>
      <c r="K30" s="430"/>
      <c r="L30" s="430"/>
      <c r="M30" s="430"/>
      <c r="N30" s="430"/>
      <c r="O30" s="430"/>
      <c r="P30" s="430"/>
      <c r="Q30" s="430"/>
      <c r="R30" s="430"/>
      <c r="S30" s="430"/>
      <c r="T30" s="430"/>
      <c r="U30" s="430"/>
      <c r="V30" s="430"/>
      <c r="W30" s="430"/>
      <c r="X30" s="430"/>
      <c r="Y30" s="430"/>
      <c r="Z30" s="430"/>
      <c r="AA30" s="407"/>
    </row>
    <row r="31" spans="1:27" s="121" customFormat="1" x14ac:dyDescent="0.2">
      <c r="A31" s="262"/>
      <c r="D31" s="405"/>
      <c r="E31" s="430"/>
      <c r="F31" s="430"/>
      <c r="G31" s="430"/>
      <c r="H31" s="430"/>
      <c r="I31" s="430"/>
      <c r="J31" s="430"/>
      <c r="K31" s="430"/>
      <c r="L31" s="430"/>
      <c r="M31" s="430"/>
      <c r="N31" s="430"/>
      <c r="O31" s="430"/>
      <c r="P31" s="430"/>
      <c r="Q31" s="430"/>
      <c r="R31" s="430"/>
      <c r="S31" s="430"/>
      <c r="T31" s="430"/>
      <c r="U31" s="430"/>
      <c r="V31" s="430"/>
      <c r="W31" s="430"/>
      <c r="X31" s="430"/>
      <c r="Y31" s="430"/>
      <c r="Z31" s="430"/>
      <c r="AA31" s="407"/>
    </row>
    <row r="32" spans="1:27" s="121" customFormat="1" x14ac:dyDescent="0.2">
      <c r="A32" s="262"/>
      <c r="D32" s="405"/>
      <c r="E32" s="430"/>
      <c r="F32" s="430"/>
      <c r="G32" s="430"/>
      <c r="H32" s="430"/>
      <c r="I32" s="430"/>
      <c r="J32" s="430"/>
      <c r="K32" s="430"/>
      <c r="L32" s="430"/>
      <c r="M32" s="430"/>
      <c r="N32" s="430"/>
      <c r="O32" s="430"/>
      <c r="P32" s="430"/>
      <c r="Q32" s="430"/>
      <c r="R32" s="430"/>
      <c r="S32" s="430"/>
      <c r="T32" s="430"/>
      <c r="U32" s="430"/>
      <c r="V32" s="430"/>
      <c r="W32" s="430"/>
      <c r="X32" s="430"/>
      <c r="Y32" s="430"/>
      <c r="Z32" s="430"/>
      <c r="AA32" s="407"/>
    </row>
    <row r="33" spans="1:27" s="121" customFormat="1" x14ac:dyDescent="0.2">
      <c r="A33" s="262"/>
      <c r="D33" s="405"/>
      <c r="E33" s="430"/>
      <c r="F33" s="430"/>
      <c r="G33" s="430"/>
      <c r="H33" s="430"/>
      <c r="I33" s="430"/>
      <c r="J33" s="430"/>
      <c r="K33" s="430"/>
      <c r="L33" s="430"/>
      <c r="M33" s="430"/>
      <c r="N33" s="430"/>
      <c r="O33" s="430"/>
      <c r="P33" s="430"/>
      <c r="Q33" s="430"/>
      <c r="R33" s="430"/>
      <c r="S33" s="430"/>
      <c r="T33" s="430"/>
      <c r="U33" s="430"/>
      <c r="V33" s="430"/>
      <c r="W33" s="430"/>
      <c r="X33" s="430"/>
      <c r="Y33" s="430"/>
      <c r="Z33" s="430"/>
      <c r="AA33" s="407"/>
    </row>
    <row r="34" spans="1:27" s="121" customFormat="1" x14ac:dyDescent="0.2">
      <c r="A34" s="262"/>
      <c r="D34" s="405"/>
      <c r="E34" s="430"/>
      <c r="F34" s="430"/>
      <c r="G34" s="430"/>
      <c r="H34" s="430"/>
      <c r="I34" s="430"/>
      <c r="J34" s="430"/>
      <c r="K34" s="430"/>
      <c r="L34" s="430"/>
      <c r="M34" s="430"/>
      <c r="N34" s="430"/>
      <c r="O34" s="430"/>
      <c r="P34" s="430"/>
      <c r="Q34" s="430"/>
      <c r="R34" s="430"/>
      <c r="S34" s="430"/>
      <c r="T34" s="430"/>
      <c r="U34" s="430"/>
      <c r="V34" s="430"/>
      <c r="W34" s="430"/>
      <c r="X34" s="430"/>
      <c r="Y34" s="430"/>
      <c r="Z34" s="430"/>
      <c r="AA34" s="407"/>
    </row>
    <row r="35" spans="1:27" s="121" customFormat="1" x14ac:dyDescent="0.2">
      <c r="A35" s="262"/>
      <c r="D35" s="431"/>
      <c r="E35" s="432"/>
      <c r="F35" s="432"/>
      <c r="G35" s="432"/>
      <c r="H35" s="432"/>
      <c r="I35" s="432"/>
      <c r="J35" s="432"/>
      <c r="K35" s="432"/>
      <c r="L35" s="432"/>
      <c r="M35" s="432"/>
      <c r="N35" s="432"/>
      <c r="O35" s="432"/>
      <c r="P35" s="432"/>
      <c r="Q35" s="432"/>
      <c r="R35" s="432"/>
      <c r="S35" s="432"/>
      <c r="T35" s="432"/>
      <c r="U35" s="432"/>
      <c r="V35" s="432"/>
      <c r="W35" s="432"/>
      <c r="X35" s="432"/>
      <c r="Y35" s="432"/>
      <c r="Z35" s="432"/>
      <c r="AA35" s="433"/>
    </row>
    <row r="36" spans="1:27" s="121" customFormat="1" x14ac:dyDescent="0.2">
      <c r="A36" s="262"/>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row>
    <row r="37" spans="1:27" s="121" customFormat="1" x14ac:dyDescent="0.2">
      <c r="A37" s="96"/>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row>
    <row r="38" spans="1:27" s="121" customFormat="1" x14ac:dyDescent="0.2">
      <c r="A38" s="261"/>
      <c r="B38" s="261"/>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row>
    <row r="39" spans="1:27" s="121" customFormat="1" x14ac:dyDescent="0.2">
      <c r="A39" s="262"/>
      <c r="B39" s="436" t="s">
        <v>354</v>
      </c>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row>
    <row r="40" spans="1:27" s="121" customFormat="1" x14ac:dyDescent="0.2">
      <c r="A40" s="262"/>
      <c r="D40" s="402"/>
      <c r="E40" s="403"/>
      <c r="F40" s="403"/>
      <c r="G40" s="403"/>
      <c r="H40" s="403"/>
      <c r="I40" s="403"/>
      <c r="J40" s="403"/>
      <c r="K40" s="403"/>
      <c r="L40" s="403"/>
      <c r="M40" s="403"/>
      <c r="N40" s="403"/>
      <c r="O40" s="403"/>
      <c r="P40" s="403"/>
      <c r="Q40" s="403"/>
      <c r="R40" s="403"/>
      <c r="S40" s="403"/>
      <c r="T40" s="403"/>
      <c r="U40" s="403"/>
      <c r="V40" s="403"/>
      <c r="W40" s="403"/>
      <c r="X40" s="403"/>
      <c r="Y40" s="403"/>
      <c r="Z40" s="403"/>
      <c r="AA40" s="404"/>
    </row>
    <row r="41" spans="1:27" s="121" customFormat="1" x14ac:dyDescent="0.2">
      <c r="A41" s="262"/>
      <c r="D41" s="405"/>
      <c r="E41" s="430"/>
      <c r="F41" s="430"/>
      <c r="G41" s="430"/>
      <c r="H41" s="430"/>
      <c r="I41" s="430"/>
      <c r="J41" s="430"/>
      <c r="K41" s="430"/>
      <c r="L41" s="430"/>
      <c r="M41" s="430"/>
      <c r="N41" s="430"/>
      <c r="O41" s="430"/>
      <c r="P41" s="430"/>
      <c r="Q41" s="430"/>
      <c r="R41" s="430"/>
      <c r="S41" s="430"/>
      <c r="T41" s="430"/>
      <c r="U41" s="430"/>
      <c r="V41" s="430"/>
      <c r="W41" s="430"/>
      <c r="X41" s="430"/>
      <c r="Y41" s="430"/>
      <c r="Z41" s="430"/>
      <c r="AA41" s="407"/>
    </row>
    <row r="42" spans="1:27" s="121" customFormat="1" x14ac:dyDescent="0.2">
      <c r="A42" s="262"/>
      <c r="D42" s="405"/>
      <c r="E42" s="430"/>
      <c r="F42" s="430"/>
      <c r="G42" s="430"/>
      <c r="H42" s="430"/>
      <c r="I42" s="430"/>
      <c r="J42" s="430"/>
      <c r="K42" s="430"/>
      <c r="L42" s="430"/>
      <c r="M42" s="430"/>
      <c r="N42" s="430"/>
      <c r="O42" s="430"/>
      <c r="P42" s="430"/>
      <c r="Q42" s="430"/>
      <c r="R42" s="430"/>
      <c r="S42" s="430"/>
      <c r="T42" s="430"/>
      <c r="U42" s="430"/>
      <c r="V42" s="430"/>
      <c r="W42" s="430"/>
      <c r="X42" s="430"/>
      <c r="Y42" s="430"/>
      <c r="Z42" s="430"/>
      <c r="AA42" s="407"/>
    </row>
    <row r="43" spans="1:27" s="121" customFormat="1" x14ac:dyDescent="0.2">
      <c r="A43" s="262"/>
      <c r="D43" s="405"/>
      <c r="E43" s="430"/>
      <c r="F43" s="430"/>
      <c r="G43" s="430"/>
      <c r="H43" s="430"/>
      <c r="I43" s="430"/>
      <c r="J43" s="430"/>
      <c r="K43" s="430"/>
      <c r="L43" s="430"/>
      <c r="M43" s="430"/>
      <c r="N43" s="430"/>
      <c r="O43" s="430"/>
      <c r="P43" s="430"/>
      <c r="Q43" s="430"/>
      <c r="R43" s="430"/>
      <c r="S43" s="430"/>
      <c r="T43" s="430"/>
      <c r="U43" s="430"/>
      <c r="V43" s="430"/>
      <c r="W43" s="430"/>
      <c r="X43" s="430"/>
      <c r="Y43" s="430"/>
      <c r="Z43" s="430"/>
      <c r="AA43" s="407"/>
    </row>
    <row r="44" spans="1:27" s="121" customFormat="1" x14ac:dyDescent="0.2">
      <c r="A44" s="262"/>
      <c r="D44" s="405"/>
      <c r="E44" s="430"/>
      <c r="F44" s="430"/>
      <c r="G44" s="430"/>
      <c r="H44" s="430"/>
      <c r="I44" s="430"/>
      <c r="J44" s="430"/>
      <c r="K44" s="430"/>
      <c r="L44" s="430"/>
      <c r="M44" s="430"/>
      <c r="N44" s="430"/>
      <c r="O44" s="430"/>
      <c r="P44" s="430"/>
      <c r="Q44" s="430"/>
      <c r="R44" s="430"/>
      <c r="S44" s="430"/>
      <c r="T44" s="430"/>
      <c r="U44" s="430"/>
      <c r="V44" s="430"/>
      <c r="W44" s="430"/>
      <c r="X44" s="430"/>
      <c r="Y44" s="430"/>
      <c r="Z44" s="430"/>
      <c r="AA44" s="407"/>
    </row>
    <row r="45" spans="1:27" s="121" customFormat="1" x14ac:dyDescent="0.2">
      <c r="A45" s="262"/>
      <c r="D45" s="405"/>
      <c r="E45" s="430"/>
      <c r="F45" s="430"/>
      <c r="G45" s="430"/>
      <c r="H45" s="430"/>
      <c r="I45" s="430"/>
      <c r="J45" s="430"/>
      <c r="K45" s="430"/>
      <c r="L45" s="430"/>
      <c r="M45" s="430"/>
      <c r="N45" s="430"/>
      <c r="O45" s="430"/>
      <c r="P45" s="430"/>
      <c r="Q45" s="430"/>
      <c r="R45" s="430"/>
      <c r="S45" s="430"/>
      <c r="T45" s="430"/>
      <c r="U45" s="430"/>
      <c r="V45" s="430"/>
      <c r="W45" s="430"/>
      <c r="X45" s="430"/>
      <c r="Y45" s="430"/>
      <c r="Z45" s="430"/>
      <c r="AA45" s="407"/>
    </row>
    <row r="46" spans="1:27" s="121" customFormat="1" x14ac:dyDescent="0.2">
      <c r="A46" s="262"/>
      <c r="D46" s="431"/>
      <c r="E46" s="432"/>
      <c r="F46" s="432"/>
      <c r="G46" s="432"/>
      <c r="H46" s="432"/>
      <c r="I46" s="432"/>
      <c r="J46" s="432"/>
      <c r="K46" s="432"/>
      <c r="L46" s="432"/>
      <c r="M46" s="432"/>
      <c r="N46" s="432"/>
      <c r="O46" s="432"/>
      <c r="P46" s="432"/>
      <c r="Q46" s="432"/>
      <c r="R46" s="432"/>
      <c r="S46" s="432"/>
      <c r="T46" s="432"/>
      <c r="U46" s="432"/>
      <c r="V46" s="432"/>
      <c r="W46" s="432"/>
      <c r="X46" s="432"/>
      <c r="Y46" s="432"/>
      <c r="Z46" s="432"/>
      <c r="AA46" s="433"/>
    </row>
    <row r="47" spans="1:27" s="121" customFormat="1" x14ac:dyDescent="0.2">
      <c r="A47" s="262"/>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row>
    <row r="48" spans="1:27" s="121" customFormat="1" ht="15" x14ac:dyDescent="0.25">
      <c r="A48" s="262"/>
      <c r="B48" s="147" t="s">
        <v>355</v>
      </c>
    </row>
    <row r="49" spans="1:27" s="121" customFormat="1" x14ac:dyDescent="0.2">
      <c r="A49" s="262"/>
      <c r="D49" s="402"/>
      <c r="E49" s="403"/>
      <c r="F49" s="403"/>
      <c r="G49" s="403"/>
      <c r="H49" s="403"/>
      <c r="I49" s="403"/>
      <c r="J49" s="403"/>
      <c r="K49" s="403"/>
      <c r="L49" s="403"/>
      <c r="M49" s="403"/>
      <c r="N49" s="403"/>
      <c r="O49" s="403"/>
      <c r="P49" s="403"/>
      <c r="Q49" s="403"/>
      <c r="R49" s="403"/>
      <c r="S49" s="403"/>
      <c r="T49" s="403"/>
      <c r="U49" s="403"/>
      <c r="V49" s="403"/>
      <c r="W49" s="403"/>
      <c r="X49" s="403"/>
      <c r="Y49" s="403"/>
      <c r="Z49" s="403"/>
      <c r="AA49" s="404"/>
    </row>
    <row r="50" spans="1:27" s="121" customFormat="1" x14ac:dyDescent="0.2">
      <c r="A50" s="262"/>
      <c r="D50" s="405"/>
      <c r="E50" s="430"/>
      <c r="F50" s="430"/>
      <c r="G50" s="430"/>
      <c r="H50" s="430"/>
      <c r="I50" s="430"/>
      <c r="J50" s="430"/>
      <c r="K50" s="430"/>
      <c r="L50" s="430"/>
      <c r="M50" s="430"/>
      <c r="N50" s="430"/>
      <c r="O50" s="430"/>
      <c r="P50" s="430"/>
      <c r="Q50" s="430"/>
      <c r="R50" s="430"/>
      <c r="S50" s="430"/>
      <c r="T50" s="430"/>
      <c r="U50" s="430"/>
      <c r="V50" s="430"/>
      <c r="W50" s="430"/>
      <c r="X50" s="430"/>
      <c r="Y50" s="430"/>
      <c r="Z50" s="430"/>
      <c r="AA50" s="407"/>
    </row>
    <row r="51" spans="1:27" s="121" customFormat="1" x14ac:dyDescent="0.2">
      <c r="A51" s="262"/>
      <c r="D51" s="405"/>
      <c r="E51" s="430"/>
      <c r="F51" s="430"/>
      <c r="G51" s="430"/>
      <c r="H51" s="430"/>
      <c r="I51" s="430"/>
      <c r="J51" s="430"/>
      <c r="K51" s="430"/>
      <c r="L51" s="430"/>
      <c r="M51" s="430"/>
      <c r="N51" s="430"/>
      <c r="O51" s="430"/>
      <c r="P51" s="430"/>
      <c r="Q51" s="430"/>
      <c r="R51" s="430"/>
      <c r="S51" s="430"/>
      <c r="T51" s="430"/>
      <c r="U51" s="430"/>
      <c r="V51" s="430"/>
      <c r="W51" s="430"/>
      <c r="X51" s="430"/>
      <c r="Y51" s="430"/>
      <c r="Z51" s="430"/>
      <c r="AA51" s="407"/>
    </row>
    <row r="52" spans="1:27" s="121" customFormat="1" x14ac:dyDescent="0.2">
      <c r="A52" s="262"/>
      <c r="D52" s="405"/>
      <c r="E52" s="430"/>
      <c r="F52" s="430"/>
      <c r="G52" s="430"/>
      <c r="H52" s="430"/>
      <c r="I52" s="430"/>
      <c r="J52" s="430"/>
      <c r="K52" s="430"/>
      <c r="L52" s="430"/>
      <c r="M52" s="430"/>
      <c r="N52" s="430"/>
      <c r="O52" s="430"/>
      <c r="P52" s="430"/>
      <c r="Q52" s="430"/>
      <c r="R52" s="430"/>
      <c r="S52" s="430"/>
      <c r="T52" s="430"/>
      <c r="U52" s="430"/>
      <c r="V52" s="430"/>
      <c r="W52" s="430"/>
      <c r="X52" s="430"/>
      <c r="Y52" s="430"/>
      <c r="Z52" s="430"/>
      <c r="AA52" s="407"/>
    </row>
    <row r="53" spans="1:27" s="121" customFormat="1" x14ac:dyDescent="0.2">
      <c r="A53" s="262"/>
      <c r="D53" s="405"/>
      <c r="E53" s="430"/>
      <c r="F53" s="430"/>
      <c r="G53" s="430"/>
      <c r="H53" s="430"/>
      <c r="I53" s="430"/>
      <c r="J53" s="430"/>
      <c r="K53" s="430"/>
      <c r="L53" s="430"/>
      <c r="M53" s="430"/>
      <c r="N53" s="430"/>
      <c r="O53" s="430"/>
      <c r="P53" s="430"/>
      <c r="Q53" s="430"/>
      <c r="R53" s="430"/>
      <c r="S53" s="430"/>
      <c r="T53" s="430"/>
      <c r="U53" s="430"/>
      <c r="V53" s="430"/>
      <c r="W53" s="430"/>
      <c r="X53" s="430"/>
      <c r="Y53" s="430"/>
      <c r="Z53" s="430"/>
      <c r="AA53" s="407"/>
    </row>
    <row r="54" spans="1:27" s="121" customFormat="1" x14ac:dyDescent="0.2">
      <c r="A54" s="262"/>
      <c r="D54" s="405"/>
      <c r="E54" s="430"/>
      <c r="F54" s="430"/>
      <c r="G54" s="430"/>
      <c r="H54" s="430"/>
      <c r="I54" s="430"/>
      <c r="J54" s="430"/>
      <c r="K54" s="430"/>
      <c r="L54" s="430"/>
      <c r="M54" s="430"/>
      <c r="N54" s="430"/>
      <c r="O54" s="430"/>
      <c r="P54" s="430"/>
      <c r="Q54" s="430"/>
      <c r="R54" s="430"/>
      <c r="S54" s="430"/>
      <c r="T54" s="430"/>
      <c r="U54" s="430"/>
      <c r="V54" s="430"/>
      <c r="W54" s="430"/>
      <c r="X54" s="430"/>
      <c r="Y54" s="430"/>
      <c r="Z54" s="430"/>
      <c r="AA54" s="407"/>
    </row>
    <row r="55" spans="1:27" s="121" customFormat="1" x14ac:dyDescent="0.2">
      <c r="A55" s="262"/>
      <c r="D55" s="431"/>
      <c r="E55" s="432"/>
      <c r="F55" s="432"/>
      <c r="G55" s="432"/>
      <c r="H55" s="432"/>
      <c r="I55" s="432"/>
      <c r="J55" s="432"/>
      <c r="K55" s="432"/>
      <c r="L55" s="432"/>
      <c r="M55" s="432"/>
      <c r="N55" s="432"/>
      <c r="O55" s="432"/>
      <c r="P55" s="432"/>
      <c r="Q55" s="432"/>
      <c r="R55" s="432"/>
      <c r="S55" s="432"/>
      <c r="T55" s="432"/>
      <c r="U55" s="432"/>
      <c r="V55" s="432"/>
      <c r="W55" s="432"/>
      <c r="X55" s="432"/>
      <c r="Y55" s="432"/>
      <c r="Z55" s="432"/>
      <c r="AA55" s="433"/>
    </row>
    <row r="56" spans="1:27" s="121" customFormat="1" x14ac:dyDescent="0.2">
      <c r="A56" s="262"/>
    </row>
    <row r="57" spans="1:27" s="121" customFormat="1" x14ac:dyDescent="0.2">
      <c r="A57" s="262"/>
      <c r="B57" s="440" t="s">
        <v>194</v>
      </c>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row>
    <row r="58" spans="1:27" s="121" customFormat="1" x14ac:dyDescent="0.2">
      <c r="A58" s="262"/>
      <c r="D58" s="402"/>
      <c r="E58" s="403"/>
      <c r="F58" s="403"/>
      <c r="G58" s="403"/>
      <c r="H58" s="403"/>
      <c r="I58" s="403"/>
      <c r="J58" s="403"/>
      <c r="K58" s="403"/>
      <c r="L58" s="403"/>
      <c r="M58" s="403"/>
      <c r="N58" s="403"/>
      <c r="O58" s="403"/>
      <c r="P58" s="403"/>
      <c r="Q58" s="403"/>
      <c r="R58" s="403"/>
      <c r="S58" s="403"/>
      <c r="T58" s="403"/>
      <c r="U58" s="403"/>
      <c r="V58" s="403"/>
      <c r="W58" s="403"/>
      <c r="X58" s="403"/>
      <c r="Y58" s="403"/>
      <c r="Z58" s="403"/>
      <c r="AA58" s="404"/>
    </row>
    <row r="59" spans="1:27" s="121" customFormat="1" x14ac:dyDescent="0.2">
      <c r="A59" s="262"/>
      <c r="D59" s="405"/>
      <c r="E59" s="430"/>
      <c r="F59" s="430"/>
      <c r="G59" s="430"/>
      <c r="H59" s="430"/>
      <c r="I59" s="430"/>
      <c r="J59" s="430"/>
      <c r="K59" s="430"/>
      <c r="L59" s="430"/>
      <c r="M59" s="430"/>
      <c r="N59" s="430"/>
      <c r="O59" s="430"/>
      <c r="P59" s="430"/>
      <c r="Q59" s="430"/>
      <c r="R59" s="430"/>
      <c r="S59" s="430"/>
      <c r="T59" s="430"/>
      <c r="U59" s="430"/>
      <c r="V59" s="430"/>
      <c r="W59" s="430"/>
      <c r="X59" s="430"/>
      <c r="Y59" s="430"/>
      <c r="Z59" s="430"/>
      <c r="AA59" s="407"/>
    </row>
    <row r="60" spans="1:27" s="121" customFormat="1" x14ac:dyDescent="0.2">
      <c r="A60" s="262"/>
      <c r="D60" s="405"/>
      <c r="E60" s="430"/>
      <c r="F60" s="430"/>
      <c r="G60" s="430"/>
      <c r="H60" s="430"/>
      <c r="I60" s="430"/>
      <c r="J60" s="430"/>
      <c r="K60" s="430"/>
      <c r="L60" s="430"/>
      <c r="M60" s="430"/>
      <c r="N60" s="430"/>
      <c r="O60" s="430"/>
      <c r="P60" s="430"/>
      <c r="Q60" s="430"/>
      <c r="R60" s="430"/>
      <c r="S60" s="430"/>
      <c r="T60" s="430"/>
      <c r="U60" s="430"/>
      <c r="V60" s="430"/>
      <c r="W60" s="430"/>
      <c r="X60" s="430"/>
      <c r="Y60" s="430"/>
      <c r="Z60" s="430"/>
      <c r="AA60" s="407"/>
    </row>
    <row r="61" spans="1:27" s="121" customFormat="1" x14ac:dyDescent="0.2">
      <c r="A61" s="262"/>
      <c r="D61" s="405"/>
      <c r="E61" s="430"/>
      <c r="F61" s="430"/>
      <c r="G61" s="430"/>
      <c r="H61" s="430"/>
      <c r="I61" s="430"/>
      <c r="J61" s="430"/>
      <c r="K61" s="430"/>
      <c r="L61" s="430"/>
      <c r="M61" s="430"/>
      <c r="N61" s="430"/>
      <c r="O61" s="430"/>
      <c r="P61" s="430"/>
      <c r="Q61" s="430"/>
      <c r="R61" s="430"/>
      <c r="S61" s="430"/>
      <c r="T61" s="430"/>
      <c r="U61" s="430"/>
      <c r="V61" s="430"/>
      <c r="W61" s="430"/>
      <c r="X61" s="430"/>
      <c r="Y61" s="430"/>
      <c r="Z61" s="430"/>
      <c r="AA61" s="407"/>
    </row>
    <row r="62" spans="1:27" s="121" customFormat="1" x14ac:dyDescent="0.2">
      <c r="A62" s="262"/>
      <c r="D62" s="405"/>
      <c r="E62" s="430"/>
      <c r="F62" s="430"/>
      <c r="G62" s="430"/>
      <c r="H62" s="430"/>
      <c r="I62" s="430"/>
      <c r="J62" s="430"/>
      <c r="K62" s="430"/>
      <c r="L62" s="430"/>
      <c r="M62" s="430"/>
      <c r="N62" s="430"/>
      <c r="O62" s="430"/>
      <c r="P62" s="430"/>
      <c r="Q62" s="430"/>
      <c r="R62" s="430"/>
      <c r="S62" s="430"/>
      <c r="T62" s="430"/>
      <c r="U62" s="430"/>
      <c r="V62" s="430"/>
      <c r="W62" s="430"/>
      <c r="X62" s="430"/>
      <c r="Y62" s="430"/>
      <c r="Z62" s="430"/>
      <c r="AA62" s="407"/>
    </row>
    <row r="63" spans="1:27" s="121" customFormat="1" x14ac:dyDescent="0.2">
      <c r="A63" s="262"/>
      <c r="D63" s="405"/>
      <c r="E63" s="430"/>
      <c r="F63" s="430"/>
      <c r="G63" s="430"/>
      <c r="H63" s="430"/>
      <c r="I63" s="430"/>
      <c r="J63" s="430"/>
      <c r="K63" s="430"/>
      <c r="L63" s="430"/>
      <c r="M63" s="430"/>
      <c r="N63" s="430"/>
      <c r="O63" s="430"/>
      <c r="P63" s="430"/>
      <c r="Q63" s="430"/>
      <c r="R63" s="430"/>
      <c r="S63" s="430"/>
      <c r="T63" s="430"/>
      <c r="U63" s="430"/>
      <c r="V63" s="430"/>
      <c r="W63" s="430"/>
      <c r="X63" s="430"/>
      <c r="Y63" s="430"/>
      <c r="Z63" s="430"/>
      <c r="AA63" s="407"/>
    </row>
    <row r="64" spans="1:27" s="121" customFormat="1" x14ac:dyDescent="0.2">
      <c r="A64" s="262"/>
      <c r="D64" s="437"/>
      <c r="E64" s="438"/>
      <c r="F64" s="438"/>
      <c r="G64" s="438"/>
      <c r="H64" s="438"/>
      <c r="I64" s="438"/>
      <c r="J64" s="438"/>
      <c r="K64" s="438"/>
      <c r="L64" s="438"/>
      <c r="M64" s="438"/>
      <c r="N64" s="438"/>
      <c r="O64" s="438"/>
      <c r="P64" s="438"/>
      <c r="Q64" s="438"/>
      <c r="R64" s="438"/>
      <c r="S64" s="438"/>
      <c r="T64" s="438"/>
      <c r="U64" s="438"/>
      <c r="V64" s="438"/>
      <c r="W64" s="438"/>
      <c r="X64" s="438"/>
      <c r="Y64" s="438"/>
      <c r="Z64" s="438"/>
      <c r="AA64" s="439"/>
    </row>
    <row r="65" spans="1:27" s="121" customFormat="1" ht="4.9000000000000004" customHeight="1" x14ac:dyDescent="0.2">
      <c r="A65" s="262"/>
      <c r="D65" s="260"/>
      <c r="E65" s="267"/>
      <c r="F65" s="267"/>
      <c r="G65" s="267"/>
      <c r="H65" s="267"/>
      <c r="I65" s="267"/>
      <c r="J65" s="267"/>
      <c r="K65" s="267"/>
      <c r="L65" s="267"/>
      <c r="M65" s="267"/>
      <c r="N65" s="267"/>
      <c r="O65" s="267"/>
      <c r="P65" s="267"/>
      <c r="Q65" s="267"/>
      <c r="R65" s="267"/>
      <c r="S65" s="267"/>
      <c r="T65" s="267"/>
      <c r="U65" s="267"/>
      <c r="V65" s="267"/>
      <c r="W65" s="267"/>
      <c r="X65" s="267"/>
      <c r="Y65" s="267"/>
      <c r="Z65" s="267"/>
      <c r="AA65" s="267"/>
    </row>
    <row r="66" spans="1:27" s="121" customFormat="1" x14ac:dyDescent="0.2">
      <c r="A66" s="262"/>
      <c r="B66" s="428" t="s">
        <v>193</v>
      </c>
      <c r="C66" s="429"/>
      <c r="D66" s="429"/>
      <c r="E66" s="429"/>
      <c r="F66" s="429"/>
      <c r="G66" s="429"/>
      <c r="H66" s="429"/>
      <c r="I66" s="429"/>
      <c r="J66" s="429"/>
      <c r="K66" s="429"/>
      <c r="L66" s="429"/>
      <c r="M66" s="429"/>
      <c r="N66" s="429"/>
      <c r="O66" s="429"/>
      <c r="P66" s="429"/>
      <c r="Q66" s="429"/>
      <c r="R66" s="429"/>
      <c r="S66" s="429"/>
      <c r="T66" s="429"/>
      <c r="U66" s="429"/>
      <c r="V66" s="429"/>
      <c r="W66" s="429"/>
      <c r="X66" s="429"/>
      <c r="Y66" s="267"/>
      <c r="Z66" s="267"/>
      <c r="AA66" s="267"/>
    </row>
    <row r="67" spans="1:27" s="121" customFormat="1" x14ac:dyDescent="0.2">
      <c r="A67" s="96" t="s">
        <v>192</v>
      </c>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row>
    <row r="68" spans="1:27" s="121" customFormat="1" x14ac:dyDescent="0.2">
      <c r="A68" s="262"/>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row>
    <row r="69" spans="1:27" s="121" customFormat="1" x14ac:dyDescent="0.2">
      <c r="A69" s="262"/>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row>
    <row r="70" spans="1:27" s="121" customFormat="1" x14ac:dyDescent="0.2">
      <c r="A70" s="262"/>
      <c r="B70" s="147" t="s">
        <v>295</v>
      </c>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row>
    <row r="71" spans="1:27" s="121" customFormat="1" x14ac:dyDescent="0.2">
      <c r="A71" s="262"/>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row>
    <row r="72" spans="1:27" s="121" customFormat="1" x14ac:dyDescent="0.2">
      <c r="A72" s="262"/>
      <c r="C72" s="260" t="s">
        <v>191</v>
      </c>
      <c r="E72" s="267"/>
      <c r="F72" s="267"/>
      <c r="G72" s="267"/>
      <c r="H72" s="267"/>
      <c r="I72" s="267"/>
      <c r="J72" s="267"/>
      <c r="K72" s="267"/>
      <c r="L72" s="267"/>
      <c r="M72" s="267"/>
      <c r="N72" s="267"/>
      <c r="O72" s="267"/>
      <c r="P72" s="267"/>
      <c r="Q72" s="267"/>
      <c r="R72" s="267"/>
      <c r="S72" s="267"/>
      <c r="T72" s="267"/>
      <c r="U72" s="267"/>
      <c r="V72" s="267"/>
      <c r="W72" s="267"/>
      <c r="X72" s="267"/>
      <c r="Y72" s="267"/>
      <c r="Z72" s="267"/>
      <c r="AA72" s="267"/>
    </row>
    <row r="73" spans="1:27" s="260" customFormat="1" x14ac:dyDescent="0.2">
      <c r="A73" s="262"/>
      <c r="E73" s="260" t="s">
        <v>183</v>
      </c>
      <c r="F73" s="268"/>
      <c r="G73" s="264" t="s">
        <v>182</v>
      </c>
      <c r="H73" s="268"/>
      <c r="I73" s="269" t="s">
        <v>190</v>
      </c>
      <c r="J73" s="268"/>
      <c r="K73" s="443" t="s">
        <v>189</v>
      </c>
      <c r="L73" s="443"/>
      <c r="M73" s="268"/>
      <c r="N73" s="443" t="s">
        <v>188</v>
      </c>
      <c r="O73" s="443"/>
      <c r="P73" s="268"/>
      <c r="Q73" s="443" t="s">
        <v>187</v>
      </c>
      <c r="R73" s="443"/>
      <c r="S73" s="441"/>
      <c r="T73" s="441"/>
    </row>
    <row r="74" spans="1:27" s="121" customFormat="1" x14ac:dyDescent="0.2">
      <c r="A74" s="262"/>
      <c r="D74" s="267"/>
      <c r="E74" s="267"/>
      <c r="F74" s="267"/>
      <c r="G74" s="267"/>
      <c r="H74" s="267"/>
      <c r="I74" s="267"/>
      <c r="J74" s="260"/>
      <c r="K74" s="267"/>
      <c r="L74" s="267"/>
      <c r="M74" s="267"/>
      <c r="N74" s="267"/>
      <c r="O74" s="267"/>
      <c r="P74" s="267"/>
      <c r="Q74" s="267"/>
      <c r="R74" s="267"/>
      <c r="S74" s="267"/>
      <c r="T74" s="267"/>
      <c r="U74" s="267"/>
      <c r="V74" s="267"/>
      <c r="W74" s="267"/>
      <c r="X74" s="267"/>
      <c r="Y74" s="267"/>
      <c r="Z74" s="267"/>
      <c r="AA74" s="267"/>
    </row>
    <row r="75" spans="1:27" s="260" customFormat="1" x14ac:dyDescent="0.2">
      <c r="A75" s="262"/>
      <c r="C75" s="260" t="s">
        <v>186</v>
      </c>
      <c r="P75" s="265" t="s">
        <v>183</v>
      </c>
      <c r="Q75" s="270"/>
      <c r="R75" s="265" t="s">
        <v>182</v>
      </c>
      <c r="S75" s="268"/>
    </row>
    <row r="76" spans="1:27" s="260" customFormat="1" x14ac:dyDescent="0.2">
      <c r="A76" s="262"/>
    </row>
    <row r="77" spans="1:27" s="260" customFormat="1" x14ac:dyDescent="0.2">
      <c r="A77" s="262"/>
      <c r="C77" s="260" t="s">
        <v>185</v>
      </c>
      <c r="N77" s="265" t="s">
        <v>183</v>
      </c>
      <c r="O77" s="270"/>
      <c r="P77" s="265" t="s">
        <v>182</v>
      </c>
      <c r="Q77" s="268"/>
    </row>
    <row r="78" spans="1:27" s="260" customFormat="1" x14ac:dyDescent="0.2">
      <c r="A78" s="262"/>
    </row>
    <row r="79" spans="1:27" s="260" customFormat="1" x14ac:dyDescent="0.2">
      <c r="A79" s="262"/>
      <c r="D79" s="260" t="s">
        <v>181</v>
      </c>
    </row>
    <row r="80" spans="1:27" s="260" customFormat="1" x14ac:dyDescent="0.2">
      <c r="A80" s="262"/>
    </row>
    <row r="81" spans="1:27" s="260" customFormat="1" x14ac:dyDescent="0.2">
      <c r="A81" s="262"/>
      <c r="D81" s="402"/>
      <c r="E81" s="403"/>
      <c r="F81" s="403"/>
      <c r="G81" s="403"/>
      <c r="H81" s="403"/>
      <c r="I81" s="403"/>
      <c r="J81" s="403"/>
      <c r="K81" s="403"/>
      <c r="L81" s="403"/>
      <c r="M81" s="403"/>
      <c r="N81" s="403"/>
      <c r="O81" s="403"/>
      <c r="P81" s="403"/>
      <c r="Q81" s="403"/>
      <c r="R81" s="403"/>
      <c r="S81" s="403"/>
      <c r="T81" s="403"/>
      <c r="U81" s="403"/>
      <c r="V81" s="403"/>
      <c r="W81" s="403"/>
      <c r="X81" s="403"/>
      <c r="Y81" s="403"/>
      <c r="Z81" s="403"/>
      <c r="AA81" s="404"/>
    </row>
    <row r="82" spans="1:27" s="260" customFormat="1" x14ac:dyDescent="0.2">
      <c r="A82" s="262"/>
      <c r="D82" s="405"/>
      <c r="E82" s="430"/>
      <c r="F82" s="430"/>
      <c r="G82" s="430"/>
      <c r="H82" s="430"/>
      <c r="I82" s="430"/>
      <c r="J82" s="430"/>
      <c r="K82" s="430"/>
      <c r="L82" s="430"/>
      <c r="M82" s="430"/>
      <c r="N82" s="430"/>
      <c r="O82" s="430"/>
      <c r="P82" s="430"/>
      <c r="Q82" s="430"/>
      <c r="R82" s="430"/>
      <c r="S82" s="430"/>
      <c r="T82" s="430"/>
      <c r="U82" s="430"/>
      <c r="V82" s="430"/>
      <c r="W82" s="430"/>
      <c r="X82" s="430"/>
      <c r="Y82" s="430"/>
      <c r="Z82" s="430"/>
      <c r="AA82" s="407"/>
    </row>
    <row r="83" spans="1:27" s="260" customFormat="1" x14ac:dyDescent="0.2">
      <c r="A83" s="262"/>
      <c r="D83" s="405"/>
      <c r="E83" s="430"/>
      <c r="F83" s="430"/>
      <c r="G83" s="430"/>
      <c r="H83" s="430"/>
      <c r="I83" s="430"/>
      <c r="J83" s="430"/>
      <c r="K83" s="430"/>
      <c r="L83" s="430"/>
      <c r="M83" s="430"/>
      <c r="N83" s="430"/>
      <c r="O83" s="430"/>
      <c r="P83" s="430"/>
      <c r="Q83" s="430"/>
      <c r="R83" s="430"/>
      <c r="S83" s="430"/>
      <c r="T83" s="430"/>
      <c r="U83" s="430"/>
      <c r="V83" s="430"/>
      <c r="W83" s="430"/>
      <c r="X83" s="430"/>
      <c r="Y83" s="430"/>
      <c r="Z83" s="430"/>
      <c r="AA83" s="407"/>
    </row>
    <row r="84" spans="1:27" s="260" customFormat="1" x14ac:dyDescent="0.2">
      <c r="A84" s="262"/>
      <c r="D84" s="408"/>
      <c r="E84" s="409"/>
      <c r="F84" s="409"/>
      <c r="G84" s="409"/>
      <c r="H84" s="409"/>
      <c r="I84" s="409"/>
      <c r="J84" s="409"/>
      <c r="K84" s="409"/>
      <c r="L84" s="409"/>
      <c r="M84" s="409"/>
      <c r="N84" s="409"/>
      <c r="O84" s="409"/>
      <c r="P84" s="409"/>
      <c r="Q84" s="409"/>
      <c r="R84" s="409"/>
      <c r="S84" s="409"/>
      <c r="T84" s="409"/>
      <c r="U84" s="409"/>
      <c r="V84" s="409"/>
      <c r="W84" s="409"/>
      <c r="X84" s="409"/>
      <c r="Y84" s="409"/>
      <c r="Z84" s="409"/>
      <c r="AA84" s="410"/>
    </row>
    <row r="85" spans="1:27" s="260" customFormat="1" x14ac:dyDescent="0.2">
      <c r="A85" s="262"/>
    </row>
    <row r="86" spans="1:27" s="260" customFormat="1" x14ac:dyDescent="0.2">
      <c r="A86" s="262"/>
      <c r="C86" s="260" t="s">
        <v>184</v>
      </c>
    </row>
    <row r="87" spans="1:27" s="260" customFormat="1" x14ac:dyDescent="0.2">
      <c r="A87" s="262"/>
      <c r="E87" s="265" t="s">
        <v>183</v>
      </c>
      <c r="F87" s="270"/>
      <c r="G87" s="265" t="s">
        <v>182</v>
      </c>
      <c r="H87" s="268"/>
    </row>
    <row r="88" spans="1:27" s="260" customFormat="1" x14ac:dyDescent="0.2">
      <c r="A88" s="262"/>
    </row>
    <row r="89" spans="1:27" s="260" customFormat="1" x14ac:dyDescent="0.2">
      <c r="A89" s="262"/>
      <c r="D89" s="260" t="s">
        <v>181</v>
      </c>
    </row>
    <row r="90" spans="1:27" s="260" customFormat="1" x14ac:dyDescent="0.2">
      <c r="A90" s="262"/>
    </row>
    <row r="91" spans="1:27" s="260" customFormat="1" x14ac:dyDescent="0.2">
      <c r="A91" s="262"/>
      <c r="D91" s="402"/>
      <c r="E91" s="403"/>
      <c r="F91" s="403"/>
      <c r="G91" s="403"/>
      <c r="H91" s="403"/>
      <c r="I91" s="403"/>
      <c r="J91" s="403"/>
      <c r="K91" s="403"/>
      <c r="L91" s="403"/>
      <c r="M91" s="403"/>
      <c r="N91" s="403"/>
      <c r="O91" s="403"/>
      <c r="P91" s="403"/>
      <c r="Q91" s="403"/>
      <c r="R91" s="403"/>
      <c r="S91" s="403"/>
      <c r="T91" s="403"/>
      <c r="U91" s="403"/>
      <c r="V91" s="403"/>
      <c r="W91" s="403"/>
      <c r="X91" s="403"/>
      <c r="Y91" s="403"/>
      <c r="Z91" s="403"/>
      <c r="AA91" s="404"/>
    </row>
    <row r="92" spans="1:27" s="260" customFormat="1" x14ac:dyDescent="0.2">
      <c r="A92" s="262"/>
      <c r="D92" s="405"/>
      <c r="E92" s="430"/>
      <c r="F92" s="430"/>
      <c r="G92" s="430"/>
      <c r="H92" s="430"/>
      <c r="I92" s="430"/>
      <c r="J92" s="430"/>
      <c r="K92" s="430"/>
      <c r="L92" s="430"/>
      <c r="M92" s="430"/>
      <c r="N92" s="430"/>
      <c r="O92" s="430"/>
      <c r="P92" s="430"/>
      <c r="Q92" s="430"/>
      <c r="R92" s="430"/>
      <c r="S92" s="430"/>
      <c r="T92" s="430"/>
      <c r="U92" s="430"/>
      <c r="V92" s="430"/>
      <c r="W92" s="430"/>
      <c r="X92" s="430"/>
      <c r="Y92" s="430"/>
      <c r="Z92" s="430"/>
      <c r="AA92" s="407"/>
    </row>
    <row r="93" spans="1:27" s="260" customFormat="1" x14ac:dyDescent="0.2">
      <c r="A93" s="262"/>
      <c r="D93" s="405"/>
      <c r="E93" s="430"/>
      <c r="F93" s="430"/>
      <c r="G93" s="430"/>
      <c r="H93" s="430"/>
      <c r="I93" s="430"/>
      <c r="J93" s="430"/>
      <c r="K93" s="430"/>
      <c r="L93" s="430"/>
      <c r="M93" s="430"/>
      <c r="N93" s="430"/>
      <c r="O93" s="430"/>
      <c r="P93" s="430"/>
      <c r="Q93" s="430"/>
      <c r="R93" s="430"/>
      <c r="S93" s="430"/>
      <c r="T93" s="430"/>
      <c r="U93" s="430"/>
      <c r="V93" s="430"/>
      <c r="W93" s="430"/>
      <c r="X93" s="430"/>
      <c r="Y93" s="430"/>
      <c r="Z93" s="430"/>
      <c r="AA93" s="407"/>
    </row>
    <row r="94" spans="1:27" s="260" customFormat="1" x14ac:dyDescent="0.2">
      <c r="A94" s="262"/>
      <c r="D94" s="408"/>
      <c r="E94" s="409"/>
      <c r="F94" s="409"/>
      <c r="G94" s="409"/>
      <c r="H94" s="409"/>
      <c r="I94" s="409"/>
      <c r="J94" s="409"/>
      <c r="K94" s="409"/>
      <c r="L94" s="409"/>
      <c r="M94" s="409"/>
      <c r="N94" s="409"/>
      <c r="O94" s="409"/>
      <c r="P94" s="409"/>
      <c r="Q94" s="409"/>
      <c r="R94" s="409"/>
      <c r="S94" s="409"/>
      <c r="T94" s="409"/>
      <c r="U94" s="409"/>
      <c r="V94" s="409"/>
      <c r="W94" s="409"/>
      <c r="X94" s="409"/>
      <c r="Y94" s="409"/>
      <c r="Z94" s="409"/>
      <c r="AA94" s="410"/>
    </row>
    <row r="95" spans="1:27" s="121" customFormat="1" ht="15" x14ac:dyDescent="0.25">
      <c r="A95" s="271"/>
      <c r="B95" s="300" t="s">
        <v>180</v>
      </c>
      <c r="C95" s="272"/>
      <c r="D95" s="272"/>
      <c r="E95" s="272"/>
      <c r="F95" s="272"/>
      <c r="G95" s="272"/>
      <c r="H95" s="271"/>
      <c r="I95" s="271"/>
    </row>
    <row r="96" spans="1:27" s="121" customFormat="1" x14ac:dyDescent="0.2">
      <c r="A96" s="271"/>
      <c r="B96" s="271"/>
      <c r="C96" s="271"/>
      <c r="D96" s="271"/>
      <c r="E96" s="271"/>
      <c r="F96" s="271"/>
      <c r="G96" s="271"/>
      <c r="H96" s="271"/>
      <c r="I96" s="271"/>
    </row>
    <row r="97" spans="1:33" s="121" customFormat="1" ht="51" customHeight="1" x14ac:dyDescent="0.2">
      <c r="C97" s="442" t="s">
        <v>356</v>
      </c>
      <c r="D97" s="442"/>
      <c r="E97" s="442"/>
      <c r="F97" s="442"/>
      <c r="G97" s="442"/>
      <c r="H97" s="442"/>
      <c r="I97" s="442"/>
      <c r="J97" s="442"/>
      <c r="K97" s="442"/>
      <c r="L97" s="442"/>
      <c r="M97" s="442"/>
      <c r="N97" s="442"/>
      <c r="O97" s="442"/>
      <c r="P97" s="442"/>
      <c r="Q97" s="442"/>
      <c r="R97" s="442"/>
      <c r="S97" s="442"/>
      <c r="T97" s="442"/>
      <c r="U97" s="442"/>
      <c r="V97" s="442"/>
      <c r="W97" s="442"/>
      <c r="X97" s="442"/>
      <c r="Y97" s="442"/>
      <c r="Z97" s="442"/>
      <c r="AA97" s="442"/>
    </row>
    <row r="98" spans="1:33" s="121" customFormat="1" ht="15" customHeight="1" x14ac:dyDescent="0.2">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c r="AA98" s="273"/>
    </row>
    <row r="99" spans="1:33" s="121" customFormat="1" x14ac:dyDescent="0.2"/>
    <row r="100" spans="1:33" s="121" customFormat="1" x14ac:dyDescent="0.2">
      <c r="C100" s="426"/>
      <c r="D100" s="426"/>
      <c r="E100" s="426"/>
      <c r="F100" s="426"/>
      <c r="G100" s="426"/>
      <c r="H100" s="426"/>
      <c r="I100" s="426"/>
      <c r="J100" s="426"/>
      <c r="K100" s="426"/>
      <c r="L100" s="426"/>
      <c r="P100" s="426"/>
      <c r="Q100" s="426"/>
      <c r="R100" s="426"/>
      <c r="S100" s="426"/>
      <c r="T100" s="426"/>
      <c r="U100" s="426"/>
      <c r="V100" s="426"/>
      <c r="W100" s="426"/>
      <c r="X100" s="426"/>
      <c r="Y100" s="426"/>
    </row>
    <row r="101" spans="1:33" s="121" customFormat="1" x14ac:dyDescent="0.2">
      <c r="C101" s="121" t="s">
        <v>179</v>
      </c>
      <c r="P101" s="121" t="s">
        <v>178</v>
      </c>
    </row>
    <row r="102" spans="1:33" s="121" customFormat="1" x14ac:dyDescent="0.2"/>
    <row r="103" spans="1:33" s="121" customFormat="1" x14ac:dyDescent="0.2">
      <c r="C103" s="121" t="s">
        <v>62</v>
      </c>
      <c r="E103" s="426"/>
      <c r="F103" s="426"/>
      <c r="G103" s="426"/>
      <c r="H103" s="426"/>
      <c r="I103" s="426"/>
      <c r="J103" s="426"/>
      <c r="K103" s="426"/>
      <c r="L103" s="426"/>
      <c r="P103" s="121" t="s">
        <v>62</v>
      </c>
      <c r="R103" s="444"/>
      <c r="S103" s="426"/>
      <c r="T103" s="426"/>
      <c r="U103" s="426"/>
      <c r="V103" s="426"/>
      <c r="W103" s="426"/>
      <c r="X103" s="426"/>
      <c r="Y103" s="426"/>
    </row>
    <row r="104" spans="1:33" s="121" customFormat="1" x14ac:dyDescent="0.2"/>
    <row r="105" spans="1:33" s="121" customFormat="1" x14ac:dyDescent="0.2">
      <c r="C105" s="426"/>
      <c r="D105" s="426"/>
      <c r="E105" s="426"/>
      <c r="F105" s="426"/>
      <c r="G105" s="426"/>
      <c r="H105" s="426"/>
      <c r="I105" s="426"/>
      <c r="J105" s="426"/>
      <c r="K105" s="426"/>
      <c r="L105" s="426"/>
      <c r="P105" s="426"/>
      <c r="Q105" s="426"/>
      <c r="R105" s="426"/>
      <c r="S105" s="426"/>
      <c r="T105" s="426"/>
      <c r="U105" s="426"/>
      <c r="V105" s="426"/>
      <c r="W105" s="426"/>
      <c r="X105" s="426"/>
      <c r="Y105" s="426"/>
    </row>
    <row r="106" spans="1:33" s="121" customFormat="1" x14ac:dyDescent="0.2">
      <c r="C106" s="121" t="s">
        <v>421</v>
      </c>
      <c r="P106" s="121" t="s">
        <v>177</v>
      </c>
    </row>
    <row r="107" spans="1:33" s="121" customFormat="1" x14ac:dyDescent="0.2"/>
    <row r="108" spans="1:33" s="121" customFormat="1" x14ac:dyDescent="0.2">
      <c r="C108" s="121" t="s">
        <v>62</v>
      </c>
      <c r="E108" s="426"/>
      <c r="F108" s="426"/>
      <c r="G108" s="426"/>
      <c r="H108" s="426"/>
      <c r="I108" s="426"/>
      <c r="J108" s="426"/>
      <c r="K108" s="426"/>
      <c r="L108" s="426"/>
      <c r="P108" s="121" t="s">
        <v>62</v>
      </c>
      <c r="R108" s="426"/>
      <c r="S108" s="426"/>
      <c r="T108" s="426"/>
      <c r="U108" s="426"/>
      <c r="V108" s="426"/>
      <c r="W108" s="426"/>
      <c r="X108" s="426"/>
      <c r="Y108" s="426"/>
    </row>
    <row r="109" spans="1:33" s="121" customFormat="1" ht="13.5" thickBot="1" x14ac:dyDescent="0.25">
      <c r="B109" s="274"/>
      <c r="C109" s="274"/>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4"/>
      <c r="Z109" s="274"/>
      <c r="AA109" s="274"/>
    </row>
    <row r="110" spans="1:33" s="121" customFormat="1" x14ac:dyDescent="0.2">
      <c r="A110" s="123"/>
      <c r="B110" s="275"/>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row>
    <row r="111" spans="1:33" s="121" customFormat="1" x14ac:dyDescent="0.2">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row>
    <row r="112" spans="1:33" s="121" customFormat="1" x14ac:dyDescent="0.2">
      <c r="A112" s="123"/>
      <c r="B112" s="123"/>
      <c r="C112" s="123"/>
      <c r="D112" s="427"/>
      <c r="E112" s="427"/>
      <c r="F112" s="427"/>
      <c r="G112" s="427"/>
      <c r="H112" s="123"/>
      <c r="I112" s="123"/>
      <c r="J112" s="123"/>
      <c r="K112" s="123"/>
      <c r="L112" s="427"/>
      <c r="M112" s="427"/>
      <c r="N112" s="427"/>
      <c r="O112" s="123"/>
      <c r="P112" s="276"/>
      <c r="Q112" s="276"/>
      <c r="R112" s="427"/>
      <c r="S112" s="427"/>
      <c r="T112" s="427"/>
      <c r="U112" s="427"/>
      <c r="V112" s="427"/>
      <c r="W112" s="427"/>
      <c r="X112" s="427"/>
      <c r="Y112" s="123"/>
      <c r="Z112" s="123"/>
      <c r="AA112" s="123"/>
      <c r="AB112" s="123"/>
      <c r="AC112" s="123"/>
      <c r="AD112" s="123"/>
      <c r="AE112" s="123"/>
      <c r="AF112" s="123"/>
      <c r="AG112" s="123"/>
    </row>
    <row r="113" spans="1:33" s="121" customFormat="1" x14ac:dyDescent="0.2">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row>
    <row r="114" spans="1:33" s="121" customFormat="1" x14ac:dyDescent="0.2">
      <c r="A114" s="123"/>
      <c r="B114" s="123"/>
      <c r="C114" s="123"/>
      <c r="D114" s="123"/>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c r="AA114" s="277"/>
      <c r="AB114" s="123"/>
      <c r="AC114" s="123"/>
      <c r="AD114" s="123"/>
      <c r="AE114" s="123"/>
      <c r="AF114" s="123"/>
      <c r="AG114" s="123"/>
    </row>
    <row r="115" spans="1:33" s="121" customFormat="1" x14ac:dyDescent="0.2">
      <c r="A115" s="123"/>
      <c r="B115" s="123"/>
      <c r="C115" s="123"/>
      <c r="D115" s="123"/>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c r="AA115" s="277"/>
      <c r="AB115" s="123"/>
      <c r="AC115" s="123"/>
      <c r="AD115" s="123"/>
      <c r="AE115" s="123"/>
      <c r="AF115" s="123"/>
      <c r="AG115" s="123"/>
    </row>
    <row r="116" spans="1:33" s="121" customFormat="1" x14ac:dyDescent="0.2">
      <c r="A116" s="123"/>
      <c r="B116" s="123"/>
      <c r="C116" s="123"/>
      <c r="D116" s="123"/>
      <c r="E116" s="277"/>
      <c r="F116" s="277"/>
      <c r="G116" s="277"/>
      <c r="H116" s="277"/>
      <c r="I116" s="277"/>
      <c r="J116" s="277"/>
      <c r="K116" s="277"/>
      <c r="L116" s="277"/>
      <c r="M116" s="277"/>
      <c r="N116" s="277"/>
      <c r="O116" s="277"/>
      <c r="P116" s="277"/>
      <c r="Q116" s="277"/>
      <c r="R116" s="277"/>
      <c r="S116" s="277"/>
      <c r="T116" s="277"/>
      <c r="U116" s="277"/>
      <c r="V116" s="277"/>
      <c r="W116" s="277"/>
      <c r="X116" s="277"/>
      <c r="Y116" s="277"/>
      <c r="Z116" s="277"/>
      <c r="AA116" s="277"/>
      <c r="AB116" s="123"/>
      <c r="AC116" s="123"/>
      <c r="AD116" s="123"/>
      <c r="AE116" s="123"/>
      <c r="AF116" s="123"/>
      <c r="AG116" s="123"/>
    </row>
    <row r="117" spans="1:33" s="121" customFormat="1" ht="33.75" customHeight="1" x14ac:dyDescent="0.2">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row>
    <row r="118" spans="1:33" s="121" customFormat="1" ht="24.75" customHeight="1" x14ac:dyDescent="0.2">
      <c r="A118" s="123"/>
      <c r="B118" s="123"/>
      <c r="C118" s="123"/>
      <c r="D118" s="123"/>
      <c r="E118" s="123"/>
      <c r="F118" s="123"/>
      <c r="G118" s="123"/>
      <c r="H118" s="123"/>
      <c r="I118" s="123"/>
      <c r="J118" s="123"/>
      <c r="K118" s="123"/>
      <c r="L118" s="123"/>
      <c r="M118" s="123"/>
      <c r="N118" s="123"/>
      <c r="O118" s="123"/>
      <c r="P118" s="277"/>
      <c r="Q118" s="277"/>
      <c r="R118" s="277"/>
      <c r="S118" s="277"/>
      <c r="T118" s="277"/>
      <c r="U118" s="277"/>
      <c r="V118" s="277"/>
      <c r="W118" s="277"/>
      <c r="X118" s="123"/>
      <c r="Y118" s="123"/>
      <c r="Z118" s="123"/>
      <c r="AA118" s="123"/>
      <c r="AB118" s="123"/>
      <c r="AC118" s="123"/>
      <c r="AD118" s="123"/>
      <c r="AE118" s="123"/>
      <c r="AF118" s="123"/>
      <c r="AG118" s="123"/>
    </row>
    <row r="119" spans="1:33" s="121" customFormat="1" ht="13.5" customHeight="1" x14ac:dyDescent="0.2">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row>
    <row r="120" spans="1:33" s="121" customFormat="1" ht="29.25" customHeight="1" x14ac:dyDescent="0.2">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row>
    <row r="121" spans="1:33" s="121" customFormat="1" hidden="1" x14ac:dyDescent="0.2">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row>
    <row r="122" spans="1:33" s="121" customFormat="1" x14ac:dyDescent="0.2">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row>
    <row r="123" spans="1:33" s="121" customFormat="1" x14ac:dyDescent="0.2">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row>
    <row r="124" spans="1:33" s="121" customFormat="1" x14ac:dyDescent="0.2">
      <c r="A124" s="123"/>
      <c r="B124" s="123"/>
      <c r="C124" s="123"/>
      <c r="D124" s="114"/>
      <c r="E124" s="114"/>
      <c r="F124" s="114"/>
      <c r="G124" s="114"/>
      <c r="H124" s="114"/>
      <c r="I124" s="114"/>
      <c r="J124" s="114"/>
      <c r="K124" s="114"/>
      <c r="L124" s="114"/>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row>
    <row r="125" spans="1:33" s="121" customFormat="1" x14ac:dyDescent="0.2">
      <c r="A125" s="123"/>
      <c r="B125" s="123"/>
      <c r="C125" s="123"/>
      <c r="D125" s="114"/>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row>
    <row r="126" spans="1:33" s="121" customFormat="1" x14ac:dyDescent="0.2">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row>
    <row r="127" spans="1:33" s="121" customFormat="1" x14ac:dyDescent="0.2">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row>
    <row r="128" spans="1:33" s="121" customFormat="1" x14ac:dyDescent="0.2">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row>
    <row r="129" spans="1:33" s="121" customFormat="1" x14ac:dyDescent="0.2">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row>
    <row r="130" spans="1:33" s="121" customFormat="1" x14ac:dyDescent="0.2">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row>
    <row r="131" spans="1:33" s="121" customFormat="1" x14ac:dyDescent="0.2">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row>
    <row r="132" spans="1:33" s="121" customFormat="1" x14ac:dyDescent="0.2">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row>
    <row r="133" spans="1:33" s="121" customFormat="1" x14ac:dyDescent="0.2">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row>
    <row r="134" spans="1:33" s="121" customFormat="1" x14ac:dyDescent="0.2">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row>
    <row r="135" spans="1:33" s="121" customFormat="1" x14ac:dyDescent="0.2">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row>
    <row r="136" spans="1:33" s="121" customFormat="1" x14ac:dyDescent="0.2">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row>
    <row r="137" spans="1:33" s="121" customFormat="1" x14ac:dyDescent="0.2">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row>
    <row r="138" spans="1:33" s="121" customFormat="1" x14ac:dyDescent="0.2">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row>
    <row r="139" spans="1:33" s="121" customFormat="1" x14ac:dyDescent="0.2">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row>
    <row r="140" spans="1:33" s="121" customFormat="1" x14ac:dyDescent="0.2">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row>
    <row r="141" spans="1:33" s="121" customFormat="1" x14ac:dyDescent="0.2">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row>
    <row r="142" spans="1:33" s="121" customFormat="1" x14ac:dyDescent="0.2">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row>
    <row r="143" spans="1:33" s="121" customFormat="1" x14ac:dyDescent="0.2">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row>
    <row r="144" spans="1:33" s="121" customFormat="1" x14ac:dyDescent="0.2">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row>
    <row r="145" spans="1:33" s="121" customFormat="1" x14ac:dyDescent="0.2">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row>
    <row r="146" spans="1:33" s="121" customFormat="1" x14ac:dyDescent="0.2">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row>
    <row r="147" spans="1:33" s="121" customFormat="1" x14ac:dyDescent="0.2">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row>
    <row r="148" spans="1:33" s="121" customFormat="1" x14ac:dyDescent="0.2">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row>
    <row r="149" spans="1:33" s="121" customFormat="1" x14ac:dyDescent="0.2"/>
    <row r="150" spans="1:33" s="121" customFormat="1" x14ac:dyDescent="0.2"/>
    <row r="151" spans="1:33" s="121" customFormat="1" x14ac:dyDescent="0.2"/>
    <row r="152" spans="1:33" s="121" customFormat="1" x14ac:dyDescent="0.2"/>
    <row r="153" spans="1:33" s="121" customFormat="1" x14ac:dyDescent="0.2"/>
    <row r="154" spans="1:33" s="121" customFormat="1" x14ac:dyDescent="0.2"/>
    <row r="155" spans="1:33" s="121" customFormat="1" x14ac:dyDescent="0.2"/>
    <row r="156" spans="1:33" s="121" customFormat="1" x14ac:dyDescent="0.2"/>
    <row r="157" spans="1:33" s="121" customFormat="1" x14ac:dyDescent="0.2"/>
    <row r="158" spans="1:33" s="121" customFormat="1" x14ac:dyDescent="0.2"/>
    <row r="159" spans="1:33" s="121" customFormat="1" x14ac:dyDescent="0.2"/>
    <row r="160" spans="1:33" s="121" customFormat="1" x14ac:dyDescent="0.2"/>
    <row r="161" s="121" customFormat="1" x14ac:dyDescent="0.2"/>
    <row r="162" s="121" customFormat="1" x14ac:dyDescent="0.2"/>
    <row r="163" s="121" customFormat="1" x14ac:dyDescent="0.2"/>
    <row r="164" s="121" customFormat="1" x14ac:dyDescent="0.2"/>
    <row r="165" s="121" customFormat="1" x14ac:dyDescent="0.2"/>
    <row r="166" s="121" customFormat="1" x14ac:dyDescent="0.2"/>
    <row r="167" s="121" customFormat="1" x14ac:dyDescent="0.2"/>
    <row r="168" s="121" customFormat="1" x14ac:dyDescent="0.2"/>
    <row r="169" s="121" customFormat="1" x14ac:dyDescent="0.2"/>
    <row r="170" s="121" customFormat="1" x14ac:dyDescent="0.2"/>
    <row r="171" s="121" customFormat="1" x14ac:dyDescent="0.2"/>
    <row r="172" s="121" customFormat="1" x14ac:dyDescent="0.2"/>
    <row r="173" s="121" customFormat="1" x14ac:dyDescent="0.2"/>
    <row r="174" s="121" customFormat="1" x14ac:dyDescent="0.2"/>
    <row r="175" s="121" customFormat="1" x14ac:dyDescent="0.2"/>
    <row r="176" s="121" customFormat="1" x14ac:dyDescent="0.2"/>
    <row r="177" s="121" customFormat="1" x14ac:dyDescent="0.2"/>
    <row r="178" s="121" customFormat="1" x14ac:dyDescent="0.2"/>
    <row r="179" s="121" customFormat="1" x14ac:dyDescent="0.2"/>
    <row r="180" s="121" customFormat="1" x14ac:dyDescent="0.2"/>
    <row r="181" s="121" customFormat="1" x14ac:dyDescent="0.2"/>
    <row r="182" s="121" customFormat="1" x14ac:dyDescent="0.2"/>
    <row r="183" s="121" customFormat="1" x14ac:dyDescent="0.2"/>
    <row r="184" s="121" customFormat="1" x14ac:dyDescent="0.2"/>
    <row r="185" s="121" customFormat="1" x14ac:dyDescent="0.2"/>
    <row r="186" s="121" customFormat="1" x14ac:dyDescent="0.2"/>
    <row r="187" s="121" customFormat="1" x14ac:dyDescent="0.2"/>
    <row r="188" s="121" customFormat="1" x14ac:dyDescent="0.2"/>
    <row r="189" s="121" customFormat="1" x14ac:dyDescent="0.2"/>
    <row r="190" s="121" customFormat="1" x14ac:dyDescent="0.2"/>
    <row r="191" s="121" customFormat="1" x14ac:dyDescent="0.2"/>
    <row r="192" s="121" customFormat="1" x14ac:dyDescent="0.2"/>
    <row r="193" s="121" customFormat="1" x14ac:dyDescent="0.2"/>
    <row r="194" s="121" customFormat="1" x14ac:dyDescent="0.2"/>
    <row r="195" s="121" customFormat="1" x14ac:dyDescent="0.2"/>
    <row r="196" s="121" customFormat="1" x14ac:dyDescent="0.2"/>
    <row r="197" s="121" customFormat="1" x14ac:dyDescent="0.2"/>
    <row r="198" s="121" customFormat="1" x14ac:dyDescent="0.2"/>
    <row r="199" s="121" customFormat="1" x14ac:dyDescent="0.2"/>
    <row r="200" s="121" customFormat="1" x14ac:dyDescent="0.2"/>
    <row r="201" s="121" customFormat="1" x14ac:dyDescent="0.2"/>
    <row r="202" s="121" customFormat="1" x14ac:dyDescent="0.2"/>
    <row r="203" s="121" customFormat="1" x14ac:dyDescent="0.2"/>
    <row r="204" s="121" customFormat="1" x14ac:dyDescent="0.2"/>
    <row r="205" s="121" customFormat="1" x14ac:dyDescent="0.2"/>
    <row r="206" s="121" customFormat="1" x14ac:dyDescent="0.2"/>
    <row r="207" s="121" customFormat="1" x14ac:dyDescent="0.2"/>
    <row r="208" s="121" customFormat="1" x14ac:dyDescent="0.2"/>
    <row r="209" s="121" customFormat="1" x14ac:dyDescent="0.2"/>
    <row r="210" s="121" customFormat="1" x14ac:dyDescent="0.2"/>
    <row r="211" s="121" customFormat="1" x14ac:dyDescent="0.2"/>
    <row r="212" s="121" customFormat="1" x14ac:dyDescent="0.2"/>
    <row r="213" s="121" customFormat="1" x14ac:dyDescent="0.2"/>
    <row r="214" s="121" customFormat="1" x14ac:dyDescent="0.2"/>
    <row r="215" s="121" customFormat="1" x14ac:dyDescent="0.2"/>
    <row r="216" s="121" customFormat="1" x14ac:dyDescent="0.2"/>
    <row r="217" s="121" customFormat="1" x14ac:dyDescent="0.2"/>
    <row r="218" s="121" customFormat="1" x14ac:dyDescent="0.2"/>
    <row r="219" s="121" customFormat="1" x14ac:dyDescent="0.2"/>
    <row r="220" s="121" customFormat="1" x14ac:dyDescent="0.2"/>
    <row r="221" s="121" customFormat="1" x14ac:dyDescent="0.2"/>
    <row r="222" s="121" customFormat="1" x14ac:dyDescent="0.2"/>
    <row r="223" s="121" customFormat="1" x14ac:dyDescent="0.2"/>
    <row r="224" s="121" customFormat="1" x14ac:dyDescent="0.2"/>
    <row r="225" spans="2:27" s="121" customFormat="1" x14ac:dyDescent="0.2"/>
    <row r="226" spans="2:27" s="121" customFormat="1" x14ac:dyDescent="0.2"/>
    <row r="227" spans="2:27" s="121" customFormat="1" x14ac:dyDescent="0.2"/>
    <row r="228" spans="2:27" x14ac:dyDescent="0.2">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row>
    <row r="229" spans="2:27" x14ac:dyDescent="0.2">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c r="AA229" s="121"/>
    </row>
    <row r="230" spans="2:27" x14ac:dyDescent="0.2">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row>
    <row r="231" spans="2:27" x14ac:dyDescent="0.2">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1"/>
    </row>
    <row r="232" spans="2:27" x14ac:dyDescent="0.2">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c r="AA232" s="121"/>
    </row>
    <row r="233" spans="2:27" x14ac:dyDescent="0.2">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c r="AA233" s="121"/>
    </row>
    <row r="234" spans="2:27" x14ac:dyDescent="0.2">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row>
    <row r="235" spans="2:27" x14ac:dyDescent="0.2">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c r="AA235" s="121"/>
    </row>
  </sheetData>
  <sheetProtection selectLockedCells="1"/>
  <mergeCells count="31">
    <mergeCell ref="E108:L108"/>
    <mergeCell ref="S73:T73"/>
    <mergeCell ref="D112:G112"/>
    <mergeCell ref="C97:AA97"/>
    <mergeCell ref="L112:N112"/>
    <mergeCell ref="R108:Y108"/>
    <mergeCell ref="C100:L100"/>
    <mergeCell ref="D91:AA94"/>
    <mergeCell ref="D81:AA84"/>
    <mergeCell ref="N73:O73"/>
    <mergeCell ref="Q73:R73"/>
    <mergeCell ref="K73:L73"/>
    <mergeCell ref="E103:L103"/>
    <mergeCell ref="P100:Y100"/>
    <mergeCell ref="R103:Y103"/>
    <mergeCell ref="P105:Y105"/>
    <mergeCell ref="R112:X112"/>
    <mergeCell ref="B66:X66"/>
    <mergeCell ref="D49:AA55"/>
    <mergeCell ref="B8:AA8"/>
    <mergeCell ref="B14:AA14"/>
    <mergeCell ref="B28:AA28"/>
    <mergeCell ref="D9:AA12"/>
    <mergeCell ref="D29:AA35"/>
    <mergeCell ref="D17:AA20"/>
    <mergeCell ref="D23:AA26"/>
    <mergeCell ref="B39:AA39"/>
    <mergeCell ref="D40:AA46"/>
    <mergeCell ref="D58:AA64"/>
    <mergeCell ref="B57:AA57"/>
    <mergeCell ref="C105:L105"/>
  </mergeCells>
  <printOptions horizontalCentered="1"/>
  <pageMargins left="0.5" right="0.5" top="1" bottom="1" header="0.5" footer="0.5"/>
  <pageSetup scale="67" fitToHeight="0" orientation="portrait"/>
  <headerFooter alignWithMargins="0">
    <oddFooter>&amp;LPage &amp;P of &amp;N&amp;R&amp;F</oddFooter>
  </headerFooter>
  <rowBreaks count="1" manualBreakCount="1">
    <brk id="66" max="2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0.34998626667073579"/>
  </sheetPr>
  <dimension ref="A1:D37"/>
  <sheetViews>
    <sheetView zoomScaleNormal="100" workbookViewId="0">
      <selection activeCell="B20" sqref="B20"/>
    </sheetView>
  </sheetViews>
  <sheetFormatPr defaultColWidth="8.7109375" defaultRowHeight="14.25" x14ac:dyDescent="0.2"/>
  <cols>
    <col min="1" max="1" width="6" style="2" customWidth="1"/>
    <col min="2" max="2" width="7.7109375" style="2" customWidth="1"/>
    <col min="3" max="3" width="24.7109375" style="2" customWidth="1"/>
    <col min="4" max="4" width="66.7109375" style="2" customWidth="1"/>
    <col min="5" max="16384" width="8.7109375" style="2"/>
  </cols>
  <sheetData>
    <row r="1" spans="1:4" ht="15" x14ac:dyDescent="0.25">
      <c r="A1" s="1" t="s">
        <v>27</v>
      </c>
    </row>
    <row r="3" spans="1:4" x14ac:dyDescent="0.2">
      <c r="A3" s="2" t="s">
        <v>13</v>
      </c>
    </row>
    <row r="4" spans="1:4" x14ac:dyDescent="0.2">
      <c r="A4" s="2" t="s">
        <v>12</v>
      </c>
    </row>
    <row r="6" spans="1:4" x14ac:dyDescent="0.2">
      <c r="A6" s="2" t="s">
        <v>28</v>
      </c>
    </row>
    <row r="9" spans="1:4" ht="15" x14ac:dyDescent="0.25">
      <c r="B9" s="3" t="s">
        <v>16</v>
      </c>
      <c r="C9" s="3" t="s">
        <v>14</v>
      </c>
      <c r="D9" s="3" t="s">
        <v>15</v>
      </c>
    </row>
    <row r="10" spans="1:4" ht="8.65" customHeight="1" x14ac:dyDescent="0.25">
      <c r="B10" s="3"/>
      <c r="C10" s="3"/>
      <c r="D10" s="3"/>
    </row>
    <row r="11" spans="1:4" ht="42.75" x14ac:dyDescent="0.2">
      <c r="B11" s="14">
        <v>0.5</v>
      </c>
      <c r="C11" s="4" t="s">
        <v>17</v>
      </c>
      <c r="D11" s="4" t="s">
        <v>33</v>
      </c>
    </row>
    <row r="12" spans="1:4" ht="9" customHeight="1" x14ac:dyDescent="0.2">
      <c r="B12" s="5"/>
      <c r="C12" s="6"/>
      <c r="D12" s="6"/>
    </row>
    <row r="13" spans="1:4" ht="114" x14ac:dyDescent="0.2">
      <c r="B13" s="27">
        <v>0.25</v>
      </c>
      <c r="C13" s="4" t="s">
        <v>30</v>
      </c>
      <c r="D13" s="4" t="s">
        <v>34</v>
      </c>
    </row>
    <row r="14" spans="1:4" ht="9" customHeight="1" x14ac:dyDescent="0.2">
      <c r="B14" s="5"/>
      <c r="C14" s="6"/>
      <c r="D14" s="6"/>
    </row>
    <row r="15" spans="1:4" ht="42.75" x14ac:dyDescent="0.2">
      <c r="B15" s="27">
        <v>0.2</v>
      </c>
      <c r="C15" s="4" t="s">
        <v>105</v>
      </c>
      <c r="D15" s="4" t="s">
        <v>106</v>
      </c>
    </row>
    <row r="16" spans="1:4" ht="9" customHeight="1" x14ac:dyDescent="0.2">
      <c r="B16" s="5"/>
      <c r="C16" s="6"/>
      <c r="D16" s="6"/>
    </row>
    <row r="17" spans="2:4" ht="28.5" x14ac:dyDescent="0.2">
      <c r="B17" s="27">
        <v>0.2</v>
      </c>
      <c r="C17" s="4" t="s">
        <v>268</v>
      </c>
      <c r="D17" s="4" t="s">
        <v>269</v>
      </c>
    </row>
    <row r="18" spans="2:4" x14ac:dyDescent="0.2">
      <c r="B18" s="127">
        <v>0.12</v>
      </c>
      <c r="C18" s="6"/>
      <c r="D18" s="6"/>
    </row>
    <row r="19" spans="2:4" x14ac:dyDescent="0.2">
      <c r="B19" s="127">
        <f>1-B18-B17</f>
        <v>0.67999999999999994</v>
      </c>
      <c r="C19" s="6"/>
      <c r="D19" s="6"/>
    </row>
    <row r="20" spans="2:4" x14ac:dyDescent="0.2">
      <c r="B20" s="5"/>
      <c r="C20" s="6"/>
      <c r="D20" s="6"/>
    </row>
    <row r="21" spans="2:4" x14ac:dyDescent="0.2">
      <c r="B21" s="5"/>
      <c r="C21" s="6"/>
      <c r="D21" s="6"/>
    </row>
    <row r="22" spans="2:4" x14ac:dyDescent="0.2">
      <c r="B22" s="5"/>
      <c r="C22" s="6"/>
      <c r="D22" s="6"/>
    </row>
    <row r="23" spans="2:4" x14ac:dyDescent="0.2">
      <c r="B23" s="5"/>
      <c r="C23" s="6"/>
      <c r="D23" s="6"/>
    </row>
    <row r="24" spans="2:4" x14ac:dyDescent="0.2">
      <c r="B24" s="5"/>
      <c r="C24" s="6"/>
      <c r="D24" s="6"/>
    </row>
    <row r="25" spans="2:4" x14ac:dyDescent="0.2">
      <c r="B25" s="5"/>
      <c r="C25" s="6"/>
      <c r="D25" s="6"/>
    </row>
    <row r="26" spans="2:4" x14ac:dyDescent="0.2">
      <c r="B26" s="5"/>
      <c r="C26" s="6"/>
      <c r="D26" s="6"/>
    </row>
    <row r="27" spans="2:4" x14ac:dyDescent="0.2">
      <c r="B27" s="5"/>
      <c r="C27" s="6"/>
      <c r="D27" s="6"/>
    </row>
    <row r="28" spans="2:4" x14ac:dyDescent="0.2">
      <c r="B28" s="5"/>
      <c r="C28" s="6"/>
      <c r="D28" s="6"/>
    </row>
    <row r="29" spans="2:4" x14ac:dyDescent="0.2">
      <c r="B29" s="5"/>
      <c r="C29" s="6"/>
      <c r="D29" s="6"/>
    </row>
    <row r="30" spans="2:4" x14ac:dyDescent="0.2">
      <c r="B30" s="5"/>
      <c r="C30" s="6"/>
      <c r="D30" s="6"/>
    </row>
    <row r="31" spans="2:4" x14ac:dyDescent="0.2">
      <c r="B31" s="5"/>
      <c r="C31" s="6"/>
      <c r="D31" s="6"/>
    </row>
    <row r="32" spans="2:4" x14ac:dyDescent="0.2">
      <c r="B32" s="5"/>
      <c r="C32" s="6"/>
      <c r="D32" s="6"/>
    </row>
    <row r="33" spans="2:4" x14ac:dyDescent="0.2">
      <c r="B33" s="5"/>
      <c r="C33" s="6"/>
      <c r="D33" s="6"/>
    </row>
    <row r="34" spans="2:4" x14ac:dyDescent="0.2">
      <c r="B34" s="5"/>
      <c r="C34" s="6"/>
      <c r="D34" s="6"/>
    </row>
    <row r="35" spans="2:4" x14ac:dyDescent="0.2">
      <c r="B35" s="5"/>
      <c r="C35" s="6"/>
      <c r="D35" s="6"/>
    </row>
    <row r="36" spans="2:4" x14ac:dyDescent="0.2">
      <c r="B36" s="7"/>
    </row>
    <row r="37" spans="2:4" x14ac:dyDescent="0.2">
      <c r="B37" s="7"/>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tint="-0.34998626667073579"/>
  </sheetPr>
  <dimension ref="A1:B21"/>
  <sheetViews>
    <sheetView workbookViewId="0">
      <selection activeCell="B20" sqref="B20"/>
    </sheetView>
  </sheetViews>
  <sheetFormatPr defaultColWidth="8.7109375" defaultRowHeight="15" x14ac:dyDescent="0.25"/>
  <cols>
    <col min="2" max="2" width="44.7109375" customWidth="1"/>
  </cols>
  <sheetData>
    <row r="1" spans="1:2" x14ac:dyDescent="0.25">
      <c r="A1" s="84" t="s">
        <v>260</v>
      </c>
    </row>
    <row r="3" spans="1:2" x14ac:dyDescent="0.25">
      <c r="B3" s="85" t="s">
        <v>259</v>
      </c>
    </row>
    <row r="4" spans="1:2" x14ac:dyDescent="0.25">
      <c r="B4" s="86" t="s">
        <v>249</v>
      </c>
    </row>
    <row r="5" spans="1:2" x14ac:dyDescent="0.25">
      <c r="B5" s="86" t="s">
        <v>250</v>
      </c>
    </row>
    <row r="6" spans="1:2" x14ac:dyDescent="0.25">
      <c r="B6" s="86" t="s">
        <v>251</v>
      </c>
    </row>
    <row r="7" spans="1:2" x14ac:dyDescent="0.25">
      <c r="B7" s="86" t="s">
        <v>252</v>
      </c>
    </row>
    <row r="8" spans="1:2" x14ac:dyDescent="0.25">
      <c r="B8" s="86" t="s">
        <v>253</v>
      </c>
    </row>
    <row r="9" spans="1:2" x14ac:dyDescent="0.25">
      <c r="B9" s="86" t="s">
        <v>254</v>
      </c>
    </row>
    <row r="10" spans="1:2" x14ac:dyDescent="0.25">
      <c r="B10" s="86" t="s">
        <v>255</v>
      </c>
    </row>
    <row r="11" spans="1:2" x14ac:dyDescent="0.25">
      <c r="B11" s="86" t="s">
        <v>256</v>
      </c>
    </row>
    <row r="12" spans="1:2" x14ac:dyDescent="0.25">
      <c r="B12" s="86" t="s">
        <v>257</v>
      </c>
    </row>
    <row r="13" spans="1:2" x14ac:dyDescent="0.25">
      <c r="B13" s="86" t="s">
        <v>258</v>
      </c>
    </row>
    <row r="14" spans="1:2" x14ac:dyDescent="0.25">
      <c r="B14" s="86" t="s">
        <v>263</v>
      </c>
    </row>
    <row r="20" spans="2:2" x14ac:dyDescent="0.25">
      <c r="B20" s="145"/>
    </row>
    <row r="21" spans="2:2" x14ac:dyDescent="0.25">
      <c r="B21" s="145"/>
    </row>
  </sheetData>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AD47"/>
  <sheetViews>
    <sheetView tabSelected="1" zoomScaleNormal="100" zoomScaleSheetLayoutView="70" workbookViewId="0">
      <selection activeCell="O3" sqref="O3"/>
    </sheetView>
  </sheetViews>
  <sheetFormatPr defaultColWidth="8.7109375" defaultRowHeight="15" x14ac:dyDescent="0.25"/>
  <cols>
    <col min="1" max="4" width="4.7109375" style="232" customWidth="1"/>
    <col min="5" max="5" width="8.140625" style="232" customWidth="1"/>
    <col min="6" max="14" width="4.7109375" style="232" customWidth="1"/>
    <col min="15" max="15" width="4.140625" style="232" customWidth="1"/>
    <col min="16" max="19" width="4.7109375" style="232" customWidth="1"/>
    <col min="20" max="20" width="8.42578125" style="232" customWidth="1"/>
    <col min="21" max="30" width="4.7109375" style="232" customWidth="1"/>
    <col min="31" max="16384" width="8.7109375" style="232"/>
  </cols>
  <sheetData>
    <row r="1" spans="1:30" s="228" customFormat="1" ht="18" x14ac:dyDescent="0.25">
      <c r="A1" s="228" t="s">
        <v>0</v>
      </c>
    </row>
    <row r="2" spans="1:30" s="228" customFormat="1" ht="18" x14ac:dyDescent="0.25">
      <c r="A2" s="228" t="s">
        <v>1</v>
      </c>
    </row>
    <row r="3" spans="1:30" s="228" customFormat="1" ht="18" x14ac:dyDescent="0.25">
      <c r="A3" s="228" t="s">
        <v>403</v>
      </c>
    </row>
    <row r="4" spans="1:30" s="229" customFormat="1" ht="18" x14ac:dyDescent="0.25">
      <c r="A4" s="229" t="s">
        <v>60</v>
      </c>
    </row>
    <row r="5" spans="1:30" s="231" customFormat="1" ht="13.5" thickBot="1" x14ac:dyDescent="0.25">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1:30" x14ac:dyDescent="0.25">
      <c r="A6" s="231" t="s">
        <v>61</v>
      </c>
    </row>
    <row r="8" spans="1:30" x14ac:dyDescent="0.25">
      <c r="A8" s="232" t="s">
        <v>62</v>
      </c>
      <c r="E8" s="348"/>
      <c r="F8" s="349"/>
      <c r="G8" s="349"/>
      <c r="H8" s="350"/>
      <c r="I8" s="233"/>
      <c r="J8" s="233"/>
      <c r="K8" s="233"/>
      <c r="L8" s="233"/>
      <c r="M8" s="233"/>
      <c r="N8" s="233"/>
      <c r="P8" s="232" t="s">
        <v>63</v>
      </c>
      <c r="U8" s="348"/>
      <c r="V8" s="349"/>
      <c r="W8" s="349"/>
      <c r="X8" s="349"/>
      <c r="Y8" s="349"/>
      <c r="Z8" s="349"/>
      <c r="AA8" s="349"/>
      <c r="AB8" s="349"/>
      <c r="AC8" s="349"/>
      <c r="AD8" s="350"/>
    </row>
    <row r="9" spans="1:30" x14ac:dyDescent="0.25">
      <c r="A9" s="232" t="s">
        <v>64</v>
      </c>
      <c r="E9" s="348"/>
      <c r="F9" s="349"/>
      <c r="G9" s="349"/>
      <c r="H9" s="349"/>
      <c r="I9" s="349"/>
      <c r="J9" s="349"/>
      <c r="K9" s="349"/>
      <c r="L9" s="349"/>
      <c r="M9" s="349"/>
      <c r="N9" s="350"/>
      <c r="P9" s="232" t="s">
        <v>65</v>
      </c>
      <c r="U9" s="348"/>
      <c r="V9" s="349"/>
      <c r="W9" s="349"/>
      <c r="X9" s="349"/>
      <c r="Y9" s="349"/>
      <c r="Z9" s="349"/>
      <c r="AA9" s="349"/>
      <c r="AB9" s="349"/>
      <c r="AC9" s="349"/>
      <c r="AD9" s="350"/>
    </row>
    <row r="10" spans="1:30" x14ac:dyDescent="0.25">
      <c r="A10" s="232" t="s">
        <v>66</v>
      </c>
      <c r="E10" s="348"/>
      <c r="F10" s="349"/>
      <c r="G10" s="349"/>
      <c r="H10" s="349"/>
      <c r="I10" s="349"/>
      <c r="J10" s="349"/>
      <c r="K10" s="349"/>
      <c r="L10" s="349"/>
      <c r="M10" s="349"/>
      <c r="N10" s="350"/>
      <c r="P10" s="232" t="s">
        <v>67</v>
      </c>
      <c r="U10" s="348"/>
      <c r="V10" s="349"/>
      <c r="W10" s="349"/>
      <c r="X10" s="349"/>
      <c r="Y10" s="349"/>
      <c r="Z10" s="349"/>
      <c r="AA10" s="349"/>
      <c r="AB10" s="349"/>
      <c r="AC10" s="349"/>
      <c r="AD10" s="350"/>
    </row>
    <row r="11" spans="1:30" x14ac:dyDescent="0.25">
      <c r="A11" s="232" t="s">
        <v>68</v>
      </c>
      <c r="E11" s="348"/>
      <c r="F11" s="349"/>
      <c r="G11" s="349"/>
      <c r="H11" s="349"/>
      <c r="I11" s="349"/>
      <c r="J11" s="349"/>
      <c r="K11" s="349"/>
      <c r="L11" s="349"/>
      <c r="M11" s="349"/>
      <c r="N11" s="350"/>
      <c r="P11" s="232" t="s">
        <v>68</v>
      </c>
      <c r="U11" s="348"/>
      <c r="V11" s="349"/>
      <c r="W11" s="349"/>
      <c r="X11" s="349"/>
      <c r="Y11" s="349"/>
      <c r="Z11" s="349"/>
      <c r="AA11" s="349"/>
      <c r="AB11" s="349"/>
      <c r="AC11" s="349"/>
      <c r="AD11" s="350"/>
    </row>
    <row r="13" spans="1:30" x14ac:dyDescent="0.25">
      <c r="A13" s="232" t="s">
        <v>69</v>
      </c>
      <c r="E13" s="348"/>
      <c r="F13" s="349"/>
      <c r="G13" s="349"/>
      <c r="H13" s="349"/>
      <c r="I13" s="349"/>
      <c r="J13" s="349"/>
      <c r="K13" s="349"/>
      <c r="L13" s="349"/>
      <c r="M13" s="349"/>
      <c r="N13" s="350"/>
      <c r="P13" s="234" t="s">
        <v>70</v>
      </c>
      <c r="Q13" s="234"/>
      <c r="R13" s="234"/>
      <c r="S13" s="234"/>
      <c r="U13" s="348"/>
      <c r="V13" s="349"/>
      <c r="W13" s="349"/>
      <c r="X13" s="349"/>
      <c r="Y13" s="349"/>
      <c r="Z13" s="349"/>
      <c r="AA13" s="349"/>
      <c r="AB13" s="349"/>
      <c r="AC13" s="349"/>
      <c r="AD13" s="350"/>
    </row>
    <row r="14" spans="1:30" x14ac:dyDescent="0.25">
      <c r="A14" s="232" t="s">
        <v>71</v>
      </c>
      <c r="E14" s="348"/>
      <c r="F14" s="349"/>
      <c r="G14" s="349"/>
      <c r="H14" s="349"/>
      <c r="I14" s="349"/>
      <c r="J14" s="349"/>
      <c r="K14" s="349"/>
      <c r="L14" s="349"/>
      <c r="M14" s="349"/>
      <c r="N14" s="350"/>
      <c r="P14" s="232" t="s">
        <v>71</v>
      </c>
      <c r="U14" s="348"/>
      <c r="V14" s="349"/>
      <c r="W14" s="349"/>
      <c r="X14" s="349"/>
      <c r="Y14" s="349"/>
      <c r="Z14" s="349"/>
      <c r="AA14" s="349"/>
      <c r="AB14" s="349"/>
      <c r="AC14" s="349"/>
      <c r="AD14" s="350"/>
    </row>
    <row r="15" spans="1:30" x14ac:dyDescent="0.25">
      <c r="A15" s="232" t="s">
        <v>72</v>
      </c>
      <c r="E15" s="348"/>
      <c r="F15" s="349"/>
      <c r="G15" s="349"/>
      <c r="H15" s="349"/>
      <c r="I15" s="349"/>
      <c r="J15" s="349"/>
      <c r="K15" s="349"/>
      <c r="L15" s="349"/>
      <c r="M15" s="349"/>
      <c r="N15" s="350"/>
      <c r="P15" s="232" t="s">
        <v>72</v>
      </c>
      <c r="U15" s="348"/>
      <c r="V15" s="349"/>
      <c r="W15" s="349"/>
      <c r="X15" s="349"/>
      <c r="Y15" s="349"/>
      <c r="Z15" s="349"/>
      <c r="AA15" s="349"/>
      <c r="AB15" s="349"/>
      <c r="AC15" s="349"/>
      <c r="AD15" s="350"/>
    </row>
    <row r="16" spans="1:30" x14ac:dyDescent="0.25">
      <c r="A16" s="232" t="s">
        <v>73</v>
      </c>
      <c r="E16" s="348"/>
      <c r="F16" s="349"/>
      <c r="G16" s="349"/>
      <c r="H16" s="349"/>
      <c r="I16" s="349"/>
      <c r="J16" s="349"/>
      <c r="K16" s="349"/>
      <c r="L16" s="349"/>
      <c r="M16" s="349"/>
      <c r="N16" s="350"/>
      <c r="P16" s="232" t="s">
        <v>73</v>
      </c>
      <c r="U16" s="348"/>
      <c r="V16" s="349"/>
      <c r="W16" s="349"/>
      <c r="X16" s="349"/>
      <c r="Y16" s="349"/>
      <c r="Z16" s="349"/>
      <c r="AA16" s="349"/>
      <c r="AB16" s="349"/>
      <c r="AC16" s="349"/>
      <c r="AD16" s="350"/>
    </row>
    <row r="17" spans="1:30" ht="15.75" thickBot="1" x14ac:dyDescent="0.3">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row>
    <row r="18" spans="1:30" x14ac:dyDescent="0.25">
      <c r="A18" s="231" t="s">
        <v>74</v>
      </c>
    </row>
    <row r="20" spans="1:30" x14ac:dyDescent="0.25">
      <c r="A20" s="236" t="s">
        <v>75</v>
      </c>
      <c r="B20" s="237"/>
      <c r="C20" s="237"/>
      <c r="D20" s="237"/>
      <c r="E20" s="238"/>
      <c r="F20" s="370" t="s">
        <v>261</v>
      </c>
      <c r="G20" s="371"/>
      <c r="H20" s="371"/>
      <c r="I20" s="371"/>
      <c r="J20" s="371"/>
      <c r="K20" s="371"/>
      <c r="L20" s="371"/>
      <c r="M20" s="371"/>
      <c r="N20" s="372"/>
      <c r="P20" s="232" t="s">
        <v>262</v>
      </c>
      <c r="V20" s="348"/>
      <c r="W20" s="349"/>
      <c r="X20" s="349"/>
      <c r="Y20" s="349"/>
      <c r="Z20" s="349"/>
      <c r="AA20" s="349"/>
      <c r="AB20" s="349"/>
      <c r="AC20" s="349"/>
      <c r="AD20" s="350"/>
    </row>
    <row r="22" spans="1:30" x14ac:dyDescent="0.25">
      <c r="A22" s="236" t="s">
        <v>76</v>
      </c>
      <c r="B22" s="237"/>
      <c r="C22" s="237"/>
      <c r="D22" s="237"/>
      <c r="E22" s="237"/>
      <c r="F22" s="366"/>
      <c r="G22" s="367"/>
      <c r="H22" s="367"/>
      <c r="I22" s="367"/>
      <c r="J22" s="367"/>
      <c r="K22" s="367"/>
      <c r="L22" s="367"/>
      <c r="M22" s="367"/>
      <c r="N22" s="368"/>
      <c r="V22" s="369"/>
      <c r="W22" s="369"/>
      <c r="X22" s="369"/>
      <c r="Y22" s="369"/>
      <c r="Z22" s="369"/>
      <c r="AA22" s="369"/>
      <c r="AB22" s="369"/>
      <c r="AC22" s="369"/>
      <c r="AD22" s="369"/>
    </row>
    <row r="23" spans="1:30" x14ac:dyDescent="0.25">
      <c r="A23" s="232" t="s">
        <v>77</v>
      </c>
      <c r="F23" s="348"/>
      <c r="G23" s="349"/>
      <c r="H23" s="349"/>
      <c r="I23" s="349"/>
      <c r="J23" s="349"/>
      <c r="K23" s="349"/>
      <c r="L23" s="349"/>
      <c r="M23" s="349"/>
      <c r="N23" s="350"/>
      <c r="V23" s="365"/>
      <c r="W23" s="365"/>
      <c r="X23" s="365"/>
      <c r="Y23" s="365"/>
      <c r="Z23" s="365"/>
      <c r="AA23" s="365"/>
      <c r="AB23" s="365"/>
      <c r="AC23" s="365"/>
      <c r="AD23" s="365"/>
    </row>
    <row r="24" spans="1:30" x14ac:dyDescent="0.25">
      <c r="V24" s="365"/>
      <c r="W24" s="365"/>
      <c r="X24" s="365"/>
      <c r="Y24" s="365"/>
      <c r="Z24" s="365"/>
      <c r="AA24" s="365"/>
      <c r="AB24" s="365"/>
      <c r="AC24" s="365"/>
      <c r="AD24" s="365"/>
    </row>
    <row r="26" spans="1:30" x14ac:dyDescent="0.25">
      <c r="A26" s="232" t="s">
        <v>78</v>
      </c>
      <c r="F26" s="42"/>
      <c r="G26" s="232" t="s">
        <v>79</v>
      </c>
      <c r="P26" s="232" t="s">
        <v>80</v>
      </c>
      <c r="V26" s="348"/>
      <c r="W26" s="349"/>
      <c r="X26" s="349"/>
      <c r="Y26" s="349"/>
      <c r="Z26" s="349"/>
      <c r="AA26" s="349"/>
      <c r="AB26" s="349"/>
      <c r="AC26" s="349"/>
      <c r="AD26" s="350"/>
    </row>
    <row r="27" spans="1:30" x14ac:dyDescent="0.25">
      <c r="F27" s="42"/>
      <c r="G27" s="232" t="s">
        <v>144</v>
      </c>
      <c r="P27" s="232" t="s">
        <v>81</v>
      </c>
      <c r="V27" s="348"/>
      <c r="W27" s="349"/>
      <c r="X27" s="349"/>
      <c r="Y27" s="349"/>
      <c r="Z27" s="349"/>
      <c r="AA27" s="349"/>
      <c r="AB27" s="349"/>
      <c r="AC27" s="349"/>
      <c r="AD27" s="350"/>
    </row>
    <row r="28" spans="1:30" x14ac:dyDescent="0.25">
      <c r="F28" s="42"/>
      <c r="G28" s="232" t="s">
        <v>82</v>
      </c>
    </row>
    <row r="29" spans="1:30" x14ac:dyDescent="0.25">
      <c r="F29" s="239"/>
    </row>
    <row r="30" spans="1:30" x14ac:dyDescent="0.25">
      <c r="A30" s="232" t="s">
        <v>83</v>
      </c>
      <c r="F30" s="56"/>
      <c r="P30" s="232" t="s">
        <v>84</v>
      </c>
      <c r="V30" s="348"/>
      <c r="W30" s="349"/>
      <c r="X30" s="349"/>
      <c r="Y30" s="349"/>
      <c r="Z30" s="349"/>
      <c r="AA30" s="349"/>
      <c r="AB30" s="349"/>
      <c r="AC30" s="349"/>
      <c r="AD30" s="350"/>
    </row>
    <row r="31" spans="1:30" x14ac:dyDescent="0.25">
      <c r="A31" s="232" t="s">
        <v>145</v>
      </c>
      <c r="F31" s="354"/>
      <c r="G31" s="355"/>
      <c r="H31" s="355"/>
      <c r="I31" s="355"/>
      <c r="J31" s="355"/>
      <c r="K31" s="356"/>
      <c r="V31" s="348"/>
      <c r="W31" s="349"/>
      <c r="X31" s="349"/>
      <c r="Y31" s="349"/>
      <c r="Z31" s="349"/>
      <c r="AA31" s="349"/>
      <c r="AB31" s="349"/>
      <c r="AC31" s="349"/>
      <c r="AD31" s="350"/>
    </row>
    <row r="32" spans="1:30" x14ac:dyDescent="0.25">
      <c r="V32" s="233"/>
      <c r="W32" s="233"/>
      <c r="X32" s="233"/>
      <c r="Y32" s="233"/>
      <c r="Z32" s="233"/>
      <c r="AA32" s="233"/>
      <c r="AB32" s="233"/>
      <c r="AC32" s="233"/>
      <c r="AD32" s="233"/>
    </row>
    <row r="33" spans="1:30" x14ac:dyDescent="0.25">
      <c r="A33" s="234" t="s">
        <v>85</v>
      </c>
      <c r="B33" s="234"/>
      <c r="C33" s="240"/>
      <c r="D33" s="240"/>
      <c r="E33" s="240"/>
      <c r="F33" s="241"/>
      <c r="G33" s="240"/>
      <c r="H33" s="240"/>
      <c r="I33" s="359"/>
      <c r="J33" s="360"/>
      <c r="K33" s="360"/>
      <c r="L33" s="361"/>
      <c r="P33" s="234" t="s">
        <v>86</v>
      </c>
      <c r="Q33" s="234"/>
      <c r="R33" s="234"/>
      <c r="S33" s="234"/>
      <c r="T33" s="234"/>
      <c r="U33" s="240"/>
      <c r="V33" s="362"/>
      <c r="W33" s="363"/>
      <c r="X33" s="363"/>
      <c r="Y33" s="363"/>
      <c r="Z33" s="363"/>
      <c r="AA33" s="363"/>
      <c r="AB33" s="363"/>
      <c r="AC33" s="363"/>
      <c r="AD33" s="364"/>
    </row>
    <row r="34" spans="1:30" ht="12.75" customHeight="1" x14ac:dyDescent="0.25">
      <c r="P34" s="357" t="s">
        <v>87</v>
      </c>
      <c r="Q34" s="357"/>
      <c r="R34" s="357"/>
      <c r="S34" s="357"/>
      <c r="T34" s="357"/>
      <c r="U34" s="357"/>
      <c r="V34" s="357"/>
      <c r="W34" s="357"/>
      <c r="X34" s="357"/>
      <c r="Y34" s="357"/>
      <c r="Z34" s="357"/>
      <c r="AA34" s="357"/>
      <c r="AB34" s="357"/>
      <c r="AC34" s="357"/>
      <c r="AD34" s="357"/>
    </row>
    <row r="35" spans="1:30" ht="16.5" customHeight="1" thickBot="1" x14ac:dyDescent="0.3">
      <c r="A35" s="235"/>
      <c r="B35" s="235"/>
      <c r="C35" s="235"/>
      <c r="D35" s="235"/>
      <c r="E35" s="235"/>
      <c r="F35" s="235"/>
      <c r="G35" s="235"/>
      <c r="H35" s="235"/>
      <c r="I35" s="235"/>
      <c r="J35" s="235"/>
      <c r="K35" s="235"/>
      <c r="L35" s="235"/>
      <c r="M35" s="242"/>
      <c r="N35" s="242"/>
      <c r="O35" s="242"/>
      <c r="P35" s="358"/>
      <c r="Q35" s="358"/>
      <c r="R35" s="358"/>
      <c r="S35" s="358"/>
      <c r="T35" s="358"/>
      <c r="U35" s="358"/>
      <c r="V35" s="358"/>
      <c r="W35" s="358"/>
      <c r="X35" s="358"/>
      <c r="Y35" s="358"/>
      <c r="Z35" s="358"/>
      <c r="AA35" s="358"/>
      <c r="AB35" s="358"/>
      <c r="AC35" s="358"/>
      <c r="AD35" s="358"/>
    </row>
    <row r="36" spans="1:30" x14ac:dyDescent="0.25">
      <c r="F36" s="239"/>
      <c r="I36" s="233"/>
      <c r="J36" s="233"/>
      <c r="K36" s="233"/>
      <c r="L36" s="233"/>
      <c r="V36" s="233"/>
      <c r="W36" s="233"/>
      <c r="X36" s="233"/>
      <c r="Y36" s="233"/>
    </row>
    <row r="37" spans="1:30" x14ac:dyDescent="0.25">
      <c r="A37" s="231" t="s">
        <v>88</v>
      </c>
    </row>
    <row r="39" spans="1:30" x14ac:dyDescent="0.25">
      <c r="A39" s="232" t="s">
        <v>89</v>
      </c>
      <c r="D39" s="348"/>
      <c r="E39" s="349"/>
      <c r="F39" s="349"/>
      <c r="G39" s="349"/>
      <c r="H39" s="349"/>
      <c r="I39" s="349"/>
      <c r="J39" s="349"/>
      <c r="K39" s="349"/>
      <c r="L39" s="349"/>
      <c r="M39" s="349"/>
      <c r="N39" s="350"/>
    </row>
    <row r="40" spans="1:30" x14ac:dyDescent="0.25">
      <c r="A40" s="232" t="s">
        <v>90</v>
      </c>
      <c r="D40" s="348"/>
      <c r="E40" s="349"/>
      <c r="F40" s="349"/>
      <c r="G40" s="349"/>
      <c r="H40" s="349"/>
      <c r="I40" s="349"/>
      <c r="J40" s="349"/>
      <c r="K40" s="349"/>
      <c r="L40" s="349"/>
      <c r="M40" s="349"/>
      <c r="N40" s="350"/>
    </row>
    <row r="41" spans="1:30" x14ac:dyDescent="0.25">
      <c r="D41" s="239"/>
      <c r="E41" s="239"/>
      <c r="F41" s="239"/>
      <c r="G41" s="239"/>
      <c r="H41" s="239"/>
      <c r="I41" s="239"/>
      <c r="J41" s="239"/>
      <c r="K41" s="239"/>
      <c r="L41" s="239"/>
      <c r="M41" s="239"/>
      <c r="N41" s="239"/>
    </row>
    <row r="42" spans="1:30" x14ac:dyDescent="0.25">
      <c r="A42" s="232" t="s">
        <v>91</v>
      </c>
      <c r="D42" s="232" t="s">
        <v>92</v>
      </c>
      <c r="F42" s="348"/>
      <c r="G42" s="349"/>
      <c r="H42" s="349"/>
      <c r="I42" s="349"/>
      <c r="J42" s="349"/>
      <c r="K42" s="349"/>
      <c r="L42" s="349"/>
      <c r="M42" s="349"/>
      <c r="N42" s="350"/>
      <c r="P42" s="232" t="s">
        <v>93</v>
      </c>
      <c r="R42" s="348"/>
      <c r="S42" s="349"/>
      <c r="T42" s="349"/>
      <c r="U42" s="349"/>
      <c r="V42" s="349"/>
      <c r="W42" s="349"/>
      <c r="X42" s="349"/>
      <c r="Y42" s="349"/>
      <c r="Z42" s="350"/>
    </row>
    <row r="43" spans="1:30" x14ac:dyDescent="0.25">
      <c r="D43" s="232" t="s">
        <v>94</v>
      </c>
      <c r="F43" s="351"/>
      <c r="G43" s="352"/>
      <c r="H43" s="352"/>
      <c r="I43" s="352"/>
      <c r="J43" s="352"/>
      <c r="K43" s="352"/>
      <c r="L43" s="352"/>
      <c r="M43" s="352"/>
      <c r="N43" s="353"/>
      <c r="P43" s="232" t="s">
        <v>95</v>
      </c>
      <c r="R43" s="351"/>
      <c r="S43" s="352"/>
      <c r="T43" s="352"/>
      <c r="U43" s="352"/>
      <c r="V43" s="352"/>
      <c r="W43" s="352"/>
      <c r="X43" s="352"/>
      <c r="Y43" s="352"/>
      <c r="Z43" s="353"/>
    </row>
    <row r="44" spans="1:30" x14ac:dyDescent="0.25">
      <c r="A44" s="232" t="s">
        <v>293</v>
      </c>
      <c r="F44" s="346"/>
      <c r="G44" s="346"/>
      <c r="H44" s="346"/>
      <c r="I44" s="346"/>
      <c r="J44" s="346"/>
      <c r="K44" s="346"/>
      <c r="L44" s="346"/>
      <c r="M44" s="346"/>
      <c r="N44" s="346"/>
      <c r="O44" s="347"/>
      <c r="P44" s="347"/>
      <c r="Q44" s="347"/>
      <c r="R44" s="347"/>
      <c r="S44" s="347"/>
      <c r="T44" s="347"/>
      <c r="U44" s="347"/>
      <c r="V44" s="347"/>
      <c r="W44" s="347"/>
      <c r="X44" s="347"/>
      <c r="Y44" s="347"/>
      <c r="Z44" s="347"/>
    </row>
    <row r="45" spans="1:30" ht="15.75" thickBot="1" x14ac:dyDescent="0.3">
      <c r="A45" s="235"/>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row>
    <row r="47" spans="1:30" x14ac:dyDescent="0.25">
      <c r="A47" s="234"/>
    </row>
  </sheetData>
  <sheetProtection selectLockedCells="1"/>
  <mergeCells count="37">
    <mergeCell ref="E11:N11"/>
    <mergeCell ref="U11:AD11"/>
    <mergeCell ref="E13:N13"/>
    <mergeCell ref="U13:AD13"/>
    <mergeCell ref="E14:N14"/>
    <mergeCell ref="U14:AD14"/>
    <mergeCell ref="E8:H8"/>
    <mergeCell ref="U8:AD8"/>
    <mergeCell ref="E9:N9"/>
    <mergeCell ref="U9:AD9"/>
    <mergeCell ref="E10:N10"/>
    <mergeCell ref="U10:AD10"/>
    <mergeCell ref="F23:N23"/>
    <mergeCell ref="V23:AD24"/>
    <mergeCell ref="E15:N15"/>
    <mergeCell ref="U15:AD15"/>
    <mergeCell ref="E16:N16"/>
    <mergeCell ref="U16:AD16"/>
    <mergeCell ref="F22:N22"/>
    <mergeCell ref="V22:AD22"/>
    <mergeCell ref="F20:N20"/>
    <mergeCell ref="V20:AD20"/>
    <mergeCell ref="F31:K31"/>
    <mergeCell ref="D39:N39"/>
    <mergeCell ref="D40:N40"/>
    <mergeCell ref="P34:AD35"/>
    <mergeCell ref="V26:AD26"/>
    <mergeCell ref="V27:AD27"/>
    <mergeCell ref="V30:AD30"/>
    <mergeCell ref="V31:AD31"/>
    <mergeCell ref="I33:L33"/>
    <mergeCell ref="V33:AD33"/>
    <mergeCell ref="F44:Z44"/>
    <mergeCell ref="F42:N42"/>
    <mergeCell ref="R42:Z42"/>
    <mergeCell ref="F43:N43"/>
    <mergeCell ref="R43:Z43"/>
  </mergeCells>
  <dataValidations count="1">
    <dataValidation type="list" allowBlank="1" showInputMessage="1" showErrorMessage="1" sqref="F20:N20" xr:uid="{F1983AEC-DD76-46FD-867D-CD7B30FFF880}">
      <formula1>"Request for Information, Lease Renewal, Alt-RFI Lease, Lease Extension, Lease Amendment, 90-Day Emergency Lease, 364-Day Lease, Inter Governmental Agreement"</formula1>
    </dataValidation>
  </dataValidations>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66FFFF"/>
  </sheetPr>
  <dimension ref="A1:Q170"/>
  <sheetViews>
    <sheetView topLeftCell="A12" zoomScaleNormal="100" zoomScaleSheetLayoutView="70" workbookViewId="0">
      <selection activeCell="E23" sqref="E23"/>
    </sheetView>
  </sheetViews>
  <sheetFormatPr defaultColWidth="8.7109375" defaultRowHeight="14.25" x14ac:dyDescent="0.2"/>
  <cols>
    <col min="1" max="1" width="9.28515625" style="2" customWidth="1"/>
    <col min="2" max="2" width="32.7109375" style="2" customWidth="1"/>
    <col min="3" max="3" width="11.42578125" style="2" bestFit="1" customWidth="1"/>
    <col min="4" max="4" width="1" style="2" customWidth="1"/>
    <col min="5" max="6" width="8.7109375" style="2"/>
    <col min="7" max="8" width="9.42578125" style="2" customWidth="1"/>
    <col min="9" max="9" width="9.7109375" style="2" customWidth="1"/>
    <col min="10" max="11" width="7.7109375" style="2" hidden="1" customWidth="1"/>
    <col min="12" max="12" width="31.7109375" style="2" customWidth="1"/>
    <col min="13" max="17" width="8.7109375" style="302"/>
    <col min="18" max="16384" width="8.7109375" style="2"/>
  </cols>
  <sheetData>
    <row r="1" spans="1:12" ht="18" x14ac:dyDescent="0.25">
      <c r="A1" s="8" t="s">
        <v>0</v>
      </c>
      <c r="B1" s="8"/>
      <c r="C1" s="8"/>
      <c r="D1" s="8"/>
      <c r="E1" s="8"/>
      <c r="F1" s="8"/>
      <c r="G1" s="8"/>
      <c r="H1" s="8"/>
      <c r="I1" s="8"/>
      <c r="J1" s="8"/>
      <c r="K1" s="8"/>
      <c r="L1" s="8"/>
    </row>
    <row r="2" spans="1:12" ht="18" x14ac:dyDescent="0.25">
      <c r="A2" s="8" t="s">
        <v>1</v>
      </c>
      <c r="B2" s="8"/>
      <c r="C2" s="8"/>
      <c r="D2" s="8"/>
      <c r="E2" s="8"/>
    </row>
    <row r="3" spans="1:12" ht="18" x14ac:dyDescent="0.25">
      <c r="A3" s="8" t="s">
        <v>403</v>
      </c>
      <c r="B3" s="8"/>
      <c r="C3" s="8"/>
      <c r="D3" s="8"/>
      <c r="E3" s="8"/>
    </row>
    <row r="4" spans="1:12" ht="18" x14ac:dyDescent="0.25">
      <c r="A4" s="9" t="s">
        <v>2</v>
      </c>
      <c r="B4" s="9"/>
      <c r="C4" s="9"/>
      <c r="D4" s="9"/>
      <c r="E4" s="9"/>
    </row>
    <row r="5" spans="1:12" ht="15" thickBot="1" x14ac:dyDescent="0.25">
      <c r="A5" s="10"/>
      <c r="B5" s="10"/>
      <c r="C5" s="10"/>
      <c r="D5" s="10"/>
      <c r="E5" s="10"/>
      <c r="F5" s="10"/>
      <c r="G5" s="10"/>
      <c r="H5" s="10"/>
      <c r="I5" s="10"/>
      <c r="J5" s="10"/>
      <c r="K5" s="10"/>
      <c r="L5" s="10"/>
    </row>
    <row r="6" spans="1:12" x14ac:dyDescent="0.2">
      <c r="A6" s="11" t="s">
        <v>3</v>
      </c>
    </row>
    <row r="7" spans="1:12" x14ac:dyDescent="0.2">
      <c r="A7" s="20" t="s">
        <v>341</v>
      </c>
    </row>
    <row r="8" spans="1:12" x14ac:dyDescent="0.2">
      <c r="A8" s="20" t="s">
        <v>321</v>
      </c>
    </row>
    <row r="9" spans="1:12" x14ac:dyDescent="0.2">
      <c r="A9" s="20" t="s">
        <v>342</v>
      </c>
    </row>
    <row r="10" spans="1:12" x14ac:dyDescent="0.2">
      <c r="A10" s="20"/>
    </row>
    <row r="11" spans="1:12" x14ac:dyDescent="0.2">
      <c r="A11" s="38" t="s">
        <v>39</v>
      </c>
      <c r="B11" s="164" t="s">
        <v>318</v>
      </c>
      <c r="F11" s="164" t="s">
        <v>336</v>
      </c>
    </row>
    <row r="12" spans="1:12" x14ac:dyDescent="0.2">
      <c r="B12" s="149" t="s">
        <v>319</v>
      </c>
      <c r="C12" s="151">
        <f>E134</f>
        <v>0</v>
      </c>
      <c r="D12" s="32"/>
      <c r="F12" s="31" t="s">
        <v>307</v>
      </c>
      <c r="L12" s="190">
        <f>I135</f>
        <v>0</v>
      </c>
    </row>
    <row r="13" spans="1:12" x14ac:dyDescent="0.2">
      <c r="A13" s="20"/>
      <c r="B13" s="149" t="s">
        <v>320</v>
      </c>
      <c r="C13" s="151">
        <f>F134</f>
        <v>0</v>
      </c>
      <c r="D13" s="32"/>
      <c r="F13" s="149" t="s">
        <v>306</v>
      </c>
      <c r="L13" s="191">
        <f>L12+I153</f>
        <v>0</v>
      </c>
    </row>
    <row r="14" spans="1:12" x14ac:dyDescent="0.2">
      <c r="A14" s="20"/>
      <c r="B14" s="31" t="s">
        <v>300</v>
      </c>
      <c r="C14" s="175">
        <f>G134</f>
        <v>0</v>
      </c>
      <c r="D14" s="150"/>
      <c r="F14" s="203" t="str">
        <f>"USF = NSF + "&amp;_CirculationEfficiency*100&amp;"% circulation within the dept/agency suite"</f>
        <v>USF = NSF + 25% circulation within the dept/agency suite</v>
      </c>
      <c r="L14" s="194"/>
    </row>
    <row r="15" spans="1:12" x14ac:dyDescent="0.2">
      <c r="A15" s="20"/>
      <c r="B15" s="164" t="s">
        <v>315</v>
      </c>
      <c r="C15" s="150"/>
      <c r="D15" s="150"/>
      <c r="L15" s="194"/>
    </row>
    <row r="16" spans="1:12" x14ac:dyDescent="0.2">
      <c r="A16" s="20"/>
      <c r="B16" s="149" t="s">
        <v>316</v>
      </c>
      <c r="C16" s="176">
        <f>E152</f>
        <v>0</v>
      </c>
      <c r="F16" s="149" t="s">
        <v>335</v>
      </c>
      <c r="L16" s="192">
        <f>H134</f>
        <v>0</v>
      </c>
    </row>
    <row r="17" spans="1:17" x14ac:dyDescent="0.2">
      <c r="A17" s="20"/>
      <c r="B17" s="149" t="s">
        <v>317</v>
      </c>
      <c r="C17" s="176">
        <f>G152</f>
        <v>0</v>
      </c>
      <c r="F17" s="26" t="s">
        <v>267</v>
      </c>
      <c r="L17" s="193" t="e">
        <f>#VALUE!</f>
        <v>#VALUE!</v>
      </c>
    </row>
    <row r="18" spans="1:17" x14ac:dyDescent="0.2">
      <c r="A18" s="20"/>
      <c r="B18" s="31" t="s">
        <v>339</v>
      </c>
      <c r="C18" s="175">
        <f>SUM(C14,C16,C17)</f>
        <v>0</v>
      </c>
      <c r="L18" s="204" t="str">
        <f>"% Offices is above benchmark range "&amp;_OfficeTarget*100&amp;"% - "&amp;(_OfficeTarget+'Calculation Variables-Hide'!B18)*100&amp;"%"</f>
        <v>% Offices is above benchmark range 20% - 32%</v>
      </c>
    </row>
    <row r="19" spans="1:17" x14ac:dyDescent="0.2">
      <c r="A19" s="20"/>
      <c r="D19" s="161"/>
    </row>
    <row r="21" spans="1:17" ht="15" x14ac:dyDescent="0.25">
      <c r="A21" s="15" t="s">
        <v>19</v>
      </c>
      <c r="B21" s="376"/>
      <c r="C21" s="377"/>
      <c r="D21" s="152"/>
      <c r="E21" s="375" t="s">
        <v>302</v>
      </c>
      <c r="F21" s="375"/>
      <c r="G21" s="375"/>
      <c r="H21" s="375"/>
      <c r="I21" s="379"/>
      <c r="J21" s="379"/>
      <c r="K21" s="379"/>
      <c r="L21" s="201" t="s">
        <v>146</v>
      </c>
      <c r="M21" s="308" t="s">
        <v>417</v>
      </c>
      <c r="N21" s="308" t="s">
        <v>418</v>
      </c>
      <c r="O21" s="308" t="s">
        <v>419</v>
      </c>
      <c r="P21" s="308" t="s">
        <v>420</v>
      </c>
      <c r="Q21" s="308" t="s">
        <v>371</v>
      </c>
    </row>
    <row r="22" spans="1:17" ht="45" x14ac:dyDescent="0.2">
      <c r="A22" s="19"/>
      <c r="B22" s="15" t="s">
        <v>5</v>
      </c>
      <c r="C22" s="16" t="s">
        <v>301</v>
      </c>
      <c r="D22" s="16"/>
      <c r="E22" s="156" t="s">
        <v>303</v>
      </c>
      <c r="F22" s="156" t="s">
        <v>304</v>
      </c>
      <c r="G22" s="156" t="s">
        <v>322</v>
      </c>
      <c r="H22" s="156" t="s">
        <v>323</v>
      </c>
      <c r="I22" s="16" t="s">
        <v>300</v>
      </c>
      <c r="J22" s="16" t="s">
        <v>243</v>
      </c>
      <c r="K22" s="16" t="s">
        <v>9</v>
      </c>
      <c r="L22" s="16" t="s">
        <v>338</v>
      </c>
      <c r="M22" s="307" t="s">
        <v>412</v>
      </c>
      <c r="N22" s="307" t="s">
        <v>413</v>
      </c>
      <c r="O22" s="307" t="s">
        <v>414</v>
      </c>
      <c r="P22" s="307" t="s">
        <v>415</v>
      </c>
      <c r="Q22" s="307" t="s">
        <v>416</v>
      </c>
    </row>
    <row r="23" spans="1:17" x14ac:dyDescent="0.2">
      <c r="A23" s="17"/>
      <c r="B23" s="22" t="s">
        <v>239</v>
      </c>
      <c r="C23" s="68">
        <v>250</v>
      </c>
      <c r="D23" s="68"/>
      <c r="E23" s="213"/>
      <c r="F23" s="213"/>
      <c r="G23" s="213"/>
      <c r="H23" s="213"/>
      <c r="I23" s="22">
        <f>E23+F23</f>
        <v>0</v>
      </c>
      <c r="J23" s="22">
        <f t="shared" ref="J23:J32" si="0">ROUNDUP(E23+F23*_PTSeatSharingRatio,0)</f>
        <v>0</v>
      </c>
      <c r="K23" s="66">
        <f t="shared" ref="K23:K32" si="1">J23*C23</f>
        <v>0</v>
      </c>
      <c r="L23" s="218"/>
      <c r="M23" s="306"/>
      <c r="N23" s="306"/>
      <c r="O23" s="306"/>
      <c r="P23" s="306"/>
      <c r="Q23" s="306"/>
    </row>
    <row r="24" spans="1:17" x14ac:dyDescent="0.2">
      <c r="A24" s="17"/>
      <c r="B24" s="22" t="s">
        <v>359</v>
      </c>
      <c r="C24" s="68">
        <v>180</v>
      </c>
      <c r="D24" s="68"/>
      <c r="E24" s="213"/>
      <c r="F24" s="213"/>
      <c r="G24" s="213"/>
      <c r="H24" s="213"/>
      <c r="I24" s="22">
        <f>E24+F24</f>
        <v>0</v>
      </c>
      <c r="J24" s="22">
        <f>ROUNDUP(E24+F24*_PTSeatSharingRatio,0)</f>
        <v>0</v>
      </c>
      <c r="K24" s="66">
        <f t="shared" si="1"/>
        <v>0</v>
      </c>
      <c r="L24" s="218"/>
      <c r="M24" s="306"/>
      <c r="N24" s="306"/>
      <c r="O24" s="306"/>
      <c r="P24" s="306"/>
      <c r="Q24" s="306"/>
    </row>
    <row r="25" spans="1:17" x14ac:dyDescent="0.2">
      <c r="A25" s="17"/>
      <c r="B25" s="22" t="s">
        <v>11</v>
      </c>
      <c r="C25" s="68">
        <v>150</v>
      </c>
      <c r="D25" s="68"/>
      <c r="E25" s="213"/>
      <c r="F25" s="213"/>
      <c r="G25" s="213"/>
      <c r="H25" s="213"/>
      <c r="I25" s="22">
        <f t="shared" ref="I25:I32" si="2">E25+F25</f>
        <v>0</v>
      </c>
      <c r="J25" s="22">
        <f t="shared" si="0"/>
        <v>0</v>
      </c>
      <c r="K25" s="66">
        <f t="shared" si="1"/>
        <v>0</v>
      </c>
      <c r="L25" s="218"/>
      <c r="M25" s="306"/>
      <c r="N25" s="306"/>
      <c r="O25" s="306"/>
      <c r="P25" s="306"/>
      <c r="Q25" s="306"/>
    </row>
    <row r="26" spans="1:17" x14ac:dyDescent="0.2">
      <c r="A26" s="17"/>
      <c r="B26" s="22" t="s">
        <v>238</v>
      </c>
      <c r="C26" s="68">
        <v>120</v>
      </c>
      <c r="D26" s="68"/>
      <c r="E26" s="213"/>
      <c r="F26" s="213"/>
      <c r="G26" s="213"/>
      <c r="H26" s="213"/>
      <c r="I26" s="22">
        <f t="shared" si="2"/>
        <v>0</v>
      </c>
      <c r="J26" s="22">
        <f t="shared" si="0"/>
        <v>0</v>
      </c>
      <c r="K26" s="66">
        <f t="shared" si="1"/>
        <v>0</v>
      </c>
      <c r="L26" s="218"/>
      <c r="M26" s="306"/>
      <c r="N26" s="306"/>
      <c r="O26" s="306"/>
      <c r="P26" s="306"/>
      <c r="Q26" s="306"/>
    </row>
    <row r="27" spans="1:17" x14ac:dyDescent="0.2">
      <c r="A27" s="17"/>
      <c r="B27" s="50" t="s">
        <v>358</v>
      </c>
      <c r="C27" s="68">
        <v>100</v>
      </c>
      <c r="D27" s="68"/>
      <c r="E27" s="213"/>
      <c r="F27" s="213"/>
      <c r="G27" s="213"/>
      <c r="H27" s="213"/>
      <c r="I27" s="279">
        <f>E27+F27</f>
        <v>0</v>
      </c>
      <c r="J27" s="50">
        <f>ROUNDUP(E27+F27*_PTSeatSharingRatio,0)</f>
        <v>0</v>
      </c>
      <c r="K27" s="67">
        <f t="shared" si="1"/>
        <v>0</v>
      </c>
      <c r="L27" s="218"/>
      <c r="M27" s="306"/>
      <c r="N27" s="306"/>
      <c r="O27" s="306"/>
      <c r="P27" s="306"/>
      <c r="Q27" s="306"/>
    </row>
    <row r="28" spans="1:17" x14ac:dyDescent="0.2">
      <c r="A28" s="22"/>
      <c r="B28" s="22" t="s">
        <v>242</v>
      </c>
      <c r="C28" s="153">
        <v>80</v>
      </c>
      <c r="D28" s="154"/>
      <c r="E28" s="213"/>
      <c r="F28" s="213"/>
      <c r="G28" s="213"/>
      <c r="H28" s="213"/>
      <c r="I28" s="22">
        <f t="shared" si="2"/>
        <v>0</v>
      </c>
      <c r="J28" s="22">
        <f t="shared" si="0"/>
        <v>0</v>
      </c>
      <c r="K28" s="66">
        <f t="shared" si="1"/>
        <v>0</v>
      </c>
      <c r="L28" s="218"/>
      <c r="M28" s="306"/>
      <c r="N28" s="306"/>
      <c r="O28" s="306"/>
      <c r="P28" s="306"/>
      <c r="Q28" s="306"/>
    </row>
    <row r="29" spans="1:17" x14ac:dyDescent="0.2">
      <c r="A29" s="22"/>
      <c r="B29" s="22" t="s">
        <v>351</v>
      </c>
      <c r="C29" s="68">
        <v>64</v>
      </c>
      <c r="D29" s="70"/>
      <c r="E29" s="213"/>
      <c r="F29" s="213"/>
      <c r="G29" s="213"/>
      <c r="H29" s="213"/>
      <c r="I29" s="22">
        <f>E29+F29</f>
        <v>0</v>
      </c>
      <c r="J29" s="22">
        <f>ROUNDUP(E29+F29*_PTSeatSharingRatio,0)</f>
        <v>0</v>
      </c>
      <c r="K29" s="66">
        <f t="shared" si="1"/>
        <v>0</v>
      </c>
      <c r="L29" s="218"/>
      <c r="M29" s="306"/>
      <c r="N29" s="306"/>
      <c r="O29" s="306"/>
      <c r="P29" s="306"/>
      <c r="Q29" s="306"/>
    </row>
    <row r="30" spans="1:17" x14ac:dyDescent="0.2">
      <c r="A30" s="17"/>
      <c r="B30" s="22" t="s">
        <v>18</v>
      </c>
      <c r="C30" s="68">
        <v>48</v>
      </c>
      <c r="D30" s="70"/>
      <c r="E30" s="213"/>
      <c r="F30" s="213"/>
      <c r="G30" s="213"/>
      <c r="H30" s="213"/>
      <c r="I30" s="22">
        <f t="shared" si="2"/>
        <v>0</v>
      </c>
      <c r="J30" s="22">
        <f t="shared" si="0"/>
        <v>0</v>
      </c>
      <c r="K30" s="66">
        <f t="shared" si="1"/>
        <v>0</v>
      </c>
      <c r="L30" s="218"/>
      <c r="M30" s="306"/>
      <c r="N30" s="306"/>
      <c r="O30" s="306"/>
      <c r="P30" s="306"/>
      <c r="Q30" s="306"/>
    </row>
    <row r="31" spans="1:17" x14ac:dyDescent="0.2">
      <c r="A31" s="17"/>
      <c r="B31" s="22" t="s">
        <v>240</v>
      </c>
      <c r="C31" s="68">
        <v>36</v>
      </c>
      <c r="D31" s="70"/>
      <c r="E31" s="213"/>
      <c r="F31" s="213"/>
      <c r="G31" s="213"/>
      <c r="H31" s="213"/>
      <c r="I31" s="22">
        <f t="shared" si="2"/>
        <v>0</v>
      </c>
      <c r="J31" s="22">
        <f t="shared" si="0"/>
        <v>0</v>
      </c>
      <c r="K31" s="66">
        <f t="shared" si="1"/>
        <v>0</v>
      </c>
      <c r="L31" s="218"/>
      <c r="M31" s="306"/>
      <c r="N31" s="306"/>
      <c r="O31" s="306"/>
      <c r="P31" s="306"/>
      <c r="Q31" s="306"/>
    </row>
    <row r="32" spans="1:17" x14ac:dyDescent="0.2">
      <c r="A32" s="17"/>
      <c r="B32" s="50" t="s">
        <v>108</v>
      </c>
      <c r="C32" s="69">
        <v>30</v>
      </c>
      <c r="D32" s="71"/>
      <c r="E32" s="213"/>
      <c r="F32" s="213"/>
      <c r="G32" s="213"/>
      <c r="H32" s="213"/>
      <c r="I32" s="50">
        <f t="shared" si="2"/>
        <v>0</v>
      </c>
      <c r="J32" s="50">
        <f t="shared" si="0"/>
        <v>0</v>
      </c>
      <c r="K32" s="67">
        <f t="shared" si="1"/>
        <v>0</v>
      </c>
      <c r="L32" s="218"/>
      <c r="M32" s="306"/>
      <c r="N32" s="306"/>
      <c r="O32" s="306"/>
      <c r="P32" s="306"/>
      <c r="Q32" s="306"/>
    </row>
    <row r="33" spans="1:17" x14ac:dyDescent="0.2">
      <c r="A33" s="17"/>
      <c r="B33" s="35" t="s">
        <v>32</v>
      </c>
      <c r="C33" s="13"/>
      <c r="D33" s="13"/>
      <c r="E33" s="29">
        <f t="shared" ref="E33:K33" si="3">SUM(E23:E32)</f>
        <v>0</v>
      </c>
      <c r="F33" s="29">
        <f t="shared" si="3"/>
        <v>0</v>
      </c>
      <c r="G33" s="29">
        <f t="shared" si="3"/>
        <v>0</v>
      </c>
      <c r="H33" s="29">
        <f t="shared" si="3"/>
        <v>0</v>
      </c>
      <c r="I33" s="29">
        <f t="shared" si="3"/>
        <v>0</v>
      </c>
      <c r="J33" s="29">
        <f t="shared" si="3"/>
        <v>0</v>
      </c>
      <c r="K33" s="28">
        <f t="shared" si="3"/>
        <v>0</v>
      </c>
      <c r="L33" s="33">
        <f>K33*(1/(1-_CirculationEfficiency))</f>
        <v>0</v>
      </c>
    </row>
    <row r="34" spans="1:17" x14ac:dyDescent="0.2">
      <c r="A34" s="17"/>
      <c r="B34" s="17"/>
      <c r="C34" s="17"/>
      <c r="D34" s="17"/>
      <c r="E34" s="17"/>
      <c r="F34" s="17"/>
      <c r="G34" s="17"/>
      <c r="H34" s="17"/>
      <c r="I34" s="17"/>
      <c r="J34" s="17"/>
      <c r="K34" s="17"/>
      <c r="L34" s="17"/>
    </row>
    <row r="35" spans="1:17" ht="15" x14ac:dyDescent="0.25">
      <c r="A35" s="15" t="s">
        <v>20</v>
      </c>
      <c r="B35" s="376"/>
      <c r="C35" s="377"/>
      <c r="D35" s="152"/>
      <c r="E35" s="375" t="s">
        <v>302</v>
      </c>
      <c r="F35" s="375"/>
      <c r="G35" s="375"/>
      <c r="H35" s="375"/>
      <c r="I35" s="379"/>
      <c r="J35" s="379"/>
      <c r="K35" s="379"/>
      <c r="L35" s="201" t="s">
        <v>146</v>
      </c>
      <c r="M35" s="308" t="s">
        <v>417</v>
      </c>
      <c r="N35" s="308" t="s">
        <v>418</v>
      </c>
      <c r="O35" s="308" t="s">
        <v>419</v>
      </c>
      <c r="P35" s="308" t="s">
        <v>420</v>
      </c>
      <c r="Q35" s="308" t="s">
        <v>371</v>
      </c>
    </row>
    <row r="36" spans="1:17" ht="45" x14ac:dyDescent="0.2">
      <c r="A36" s="19"/>
      <c r="B36" s="15" t="s">
        <v>5</v>
      </c>
      <c r="C36" s="16" t="s">
        <v>301</v>
      </c>
      <c r="D36" s="16"/>
      <c r="E36" s="156" t="s">
        <v>303</v>
      </c>
      <c r="F36" s="156" t="s">
        <v>304</v>
      </c>
      <c r="G36" s="156" t="s">
        <v>322</v>
      </c>
      <c r="H36" s="156" t="s">
        <v>323</v>
      </c>
      <c r="I36" s="16" t="s">
        <v>300</v>
      </c>
      <c r="J36" s="16" t="s">
        <v>243</v>
      </c>
      <c r="K36" s="16" t="s">
        <v>9</v>
      </c>
      <c r="L36" s="16" t="s">
        <v>338</v>
      </c>
      <c r="M36" s="307" t="s">
        <v>412</v>
      </c>
      <c r="N36" s="307" t="s">
        <v>413</v>
      </c>
      <c r="O36" s="307" t="s">
        <v>414</v>
      </c>
      <c r="P36" s="307" t="s">
        <v>415</v>
      </c>
      <c r="Q36" s="307" t="s">
        <v>416</v>
      </c>
    </row>
    <row r="37" spans="1:17" x14ac:dyDescent="0.2">
      <c r="A37" s="17"/>
      <c r="B37" s="22" t="s">
        <v>239</v>
      </c>
      <c r="C37" s="68">
        <v>250</v>
      </c>
      <c r="D37" s="68"/>
      <c r="E37" s="213"/>
      <c r="F37" s="213"/>
      <c r="G37" s="213"/>
      <c r="H37" s="213"/>
      <c r="I37" s="22">
        <f>E37+F37</f>
        <v>0</v>
      </c>
      <c r="J37" s="22">
        <f t="shared" ref="J37:J46" si="4">ROUNDUP(E37+F37*_PTSeatSharingRatio,0)</f>
        <v>0</v>
      </c>
      <c r="K37" s="66">
        <f t="shared" ref="K37:K46" si="5">J37*C37</f>
        <v>0</v>
      </c>
      <c r="L37" s="218"/>
      <c r="M37" s="306"/>
      <c r="N37" s="306"/>
      <c r="O37" s="306"/>
      <c r="P37" s="306"/>
      <c r="Q37" s="306"/>
    </row>
    <row r="38" spans="1:17" x14ac:dyDescent="0.2">
      <c r="A38" s="17"/>
      <c r="B38" s="22" t="s">
        <v>359</v>
      </c>
      <c r="C38" s="68">
        <v>180</v>
      </c>
      <c r="D38" s="68"/>
      <c r="E38" s="213"/>
      <c r="F38" s="213"/>
      <c r="G38" s="213"/>
      <c r="H38" s="213"/>
      <c r="I38" s="22">
        <f>E38+F38</f>
        <v>0</v>
      </c>
      <c r="J38" s="22">
        <f t="shared" si="4"/>
        <v>0</v>
      </c>
      <c r="K38" s="66">
        <f t="shared" si="5"/>
        <v>0</v>
      </c>
      <c r="L38" s="218"/>
      <c r="M38" s="306"/>
      <c r="N38" s="306"/>
      <c r="O38" s="306"/>
      <c r="P38" s="306"/>
      <c r="Q38" s="306"/>
    </row>
    <row r="39" spans="1:17" x14ac:dyDescent="0.2">
      <c r="A39" s="17"/>
      <c r="B39" s="22" t="s">
        <v>11</v>
      </c>
      <c r="C39" s="68">
        <v>150</v>
      </c>
      <c r="D39" s="68"/>
      <c r="E39" s="213"/>
      <c r="F39" s="213"/>
      <c r="G39" s="213"/>
      <c r="H39" s="213"/>
      <c r="I39" s="22">
        <f t="shared" ref="I39:I46" si="6">E39+F39</f>
        <v>0</v>
      </c>
      <c r="J39" s="22">
        <f t="shared" si="4"/>
        <v>0</v>
      </c>
      <c r="K39" s="66">
        <f t="shared" si="5"/>
        <v>0</v>
      </c>
      <c r="L39" s="218"/>
      <c r="M39" s="306"/>
      <c r="N39" s="306"/>
      <c r="O39" s="306"/>
      <c r="P39" s="306"/>
      <c r="Q39" s="306"/>
    </row>
    <row r="40" spans="1:17" x14ac:dyDescent="0.2">
      <c r="A40" s="17"/>
      <c r="B40" s="22" t="s">
        <v>238</v>
      </c>
      <c r="C40" s="68">
        <v>120</v>
      </c>
      <c r="D40" s="68"/>
      <c r="E40" s="213"/>
      <c r="F40" s="213"/>
      <c r="G40" s="213"/>
      <c r="H40" s="213"/>
      <c r="I40" s="22">
        <f t="shared" si="6"/>
        <v>0</v>
      </c>
      <c r="J40" s="22">
        <f t="shared" si="4"/>
        <v>0</v>
      </c>
      <c r="K40" s="66">
        <f t="shared" si="5"/>
        <v>0</v>
      </c>
      <c r="L40" s="218"/>
      <c r="M40" s="306"/>
      <c r="N40" s="306"/>
      <c r="O40" s="306"/>
      <c r="P40" s="306"/>
      <c r="Q40" s="306"/>
    </row>
    <row r="41" spans="1:17" x14ac:dyDescent="0.2">
      <c r="A41" s="17"/>
      <c r="B41" s="50" t="s">
        <v>358</v>
      </c>
      <c r="C41" s="68">
        <v>100</v>
      </c>
      <c r="D41" s="68"/>
      <c r="E41" s="213"/>
      <c r="F41" s="213"/>
      <c r="G41" s="213"/>
      <c r="H41" s="213"/>
      <c r="I41" s="279">
        <f t="shared" si="6"/>
        <v>0</v>
      </c>
      <c r="J41" s="50">
        <f t="shared" si="4"/>
        <v>0</v>
      </c>
      <c r="K41" s="67">
        <f t="shared" si="5"/>
        <v>0</v>
      </c>
      <c r="L41" s="218"/>
      <c r="M41" s="306"/>
      <c r="N41" s="306"/>
      <c r="O41" s="306"/>
      <c r="P41" s="306"/>
      <c r="Q41" s="306"/>
    </row>
    <row r="42" spans="1:17" x14ac:dyDescent="0.2">
      <c r="A42" s="17"/>
      <c r="B42" s="22" t="s">
        <v>242</v>
      </c>
      <c r="C42" s="153">
        <v>80</v>
      </c>
      <c r="D42" s="154"/>
      <c r="E42" s="213"/>
      <c r="F42" s="213"/>
      <c r="G42" s="213"/>
      <c r="H42" s="213"/>
      <c r="I42" s="22">
        <f t="shared" si="6"/>
        <v>0</v>
      </c>
      <c r="J42" s="22">
        <f t="shared" si="4"/>
        <v>0</v>
      </c>
      <c r="K42" s="66">
        <f t="shared" si="5"/>
        <v>0</v>
      </c>
      <c r="L42" s="218"/>
      <c r="M42" s="306"/>
      <c r="N42" s="306"/>
      <c r="O42" s="306"/>
      <c r="P42" s="306"/>
      <c r="Q42" s="306"/>
    </row>
    <row r="43" spans="1:17" x14ac:dyDescent="0.2">
      <c r="A43" s="22"/>
      <c r="B43" s="22" t="s">
        <v>351</v>
      </c>
      <c r="C43" s="68">
        <v>64</v>
      </c>
      <c r="D43" s="70"/>
      <c r="E43" s="213"/>
      <c r="F43" s="213"/>
      <c r="G43" s="213"/>
      <c r="H43" s="213"/>
      <c r="I43" s="22">
        <f>E43+F43</f>
        <v>0</v>
      </c>
      <c r="J43" s="22">
        <f>ROUNDUP(E43+F43*_PTSeatSharingRatio,0)</f>
        <v>0</v>
      </c>
      <c r="K43" s="66">
        <f t="shared" si="5"/>
        <v>0</v>
      </c>
      <c r="L43" s="218"/>
      <c r="M43" s="306"/>
      <c r="N43" s="306"/>
      <c r="O43" s="306"/>
      <c r="P43" s="306"/>
      <c r="Q43" s="306"/>
    </row>
    <row r="44" spans="1:17" x14ac:dyDescent="0.2">
      <c r="A44" s="17"/>
      <c r="B44" s="22" t="s">
        <v>18</v>
      </c>
      <c r="C44" s="68">
        <v>48</v>
      </c>
      <c r="D44" s="70"/>
      <c r="E44" s="213"/>
      <c r="F44" s="213"/>
      <c r="G44" s="213"/>
      <c r="H44" s="213"/>
      <c r="I44" s="22">
        <f t="shared" si="6"/>
        <v>0</v>
      </c>
      <c r="J44" s="22">
        <f t="shared" si="4"/>
        <v>0</v>
      </c>
      <c r="K44" s="66">
        <f t="shared" si="5"/>
        <v>0</v>
      </c>
      <c r="L44" s="218"/>
      <c r="M44" s="306"/>
      <c r="N44" s="306"/>
      <c r="O44" s="306"/>
      <c r="P44" s="306"/>
      <c r="Q44" s="306"/>
    </row>
    <row r="45" spans="1:17" x14ac:dyDescent="0.2">
      <c r="A45" s="17"/>
      <c r="B45" s="22" t="s">
        <v>240</v>
      </c>
      <c r="C45" s="68">
        <v>36</v>
      </c>
      <c r="D45" s="70"/>
      <c r="E45" s="213"/>
      <c r="F45" s="213"/>
      <c r="G45" s="213"/>
      <c r="H45" s="213"/>
      <c r="I45" s="22">
        <f t="shared" si="6"/>
        <v>0</v>
      </c>
      <c r="J45" s="22">
        <f t="shared" si="4"/>
        <v>0</v>
      </c>
      <c r="K45" s="66">
        <f t="shared" si="5"/>
        <v>0</v>
      </c>
      <c r="L45" s="218"/>
      <c r="M45" s="306"/>
      <c r="N45" s="306"/>
      <c r="O45" s="306"/>
      <c r="P45" s="306"/>
      <c r="Q45" s="306"/>
    </row>
    <row r="46" spans="1:17" x14ac:dyDescent="0.2">
      <c r="A46" s="22"/>
      <c r="B46" s="50" t="s">
        <v>108</v>
      </c>
      <c r="C46" s="69">
        <v>30</v>
      </c>
      <c r="D46" s="71"/>
      <c r="E46" s="213"/>
      <c r="F46" s="213"/>
      <c r="G46" s="213"/>
      <c r="H46" s="213"/>
      <c r="I46" s="50">
        <f t="shared" si="6"/>
        <v>0</v>
      </c>
      <c r="J46" s="50">
        <f t="shared" si="4"/>
        <v>0</v>
      </c>
      <c r="K46" s="67">
        <f t="shared" si="5"/>
        <v>0</v>
      </c>
      <c r="L46" s="218"/>
      <c r="M46" s="306"/>
      <c r="N46" s="306"/>
      <c r="O46" s="306"/>
      <c r="P46" s="306"/>
      <c r="Q46" s="306"/>
    </row>
    <row r="47" spans="1:17" x14ac:dyDescent="0.2">
      <c r="A47" s="17"/>
      <c r="B47" s="35" t="s">
        <v>32</v>
      </c>
      <c r="C47" s="13"/>
      <c r="D47" s="13"/>
      <c r="E47" s="29">
        <f t="shared" ref="E47:K47" si="7">SUM(E37:E46)</f>
        <v>0</v>
      </c>
      <c r="F47" s="29">
        <f t="shared" si="7"/>
        <v>0</v>
      </c>
      <c r="G47" s="29">
        <f t="shared" si="7"/>
        <v>0</v>
      </c>
      <c r="H47" s="29">
        <f t="shared" si="7"/>
        <v>0</v>
      </c>
      <c r="I47" s="29">
        <f t="shared" si="7"/>
        <v>0</v>
      </c>
      <c r="J47" s="29">
        <f t="shared" si="7"/>
        <v>0</v>
      </c>
      <c r="K47" s="28">
        <f t="shared" si="7"/>
        <v>0</v>
      </c>
      <c r="L47" s="33">
        <f>K47*(1/(1-_CirculationEfficiency))</f>
        <v>0</v>
      </c>
    </row>
    <row r="48" spans="1:17" x14ac:dyDescent="0.2">
      <c r="A48" s="17"/>
      <c r="B48" s="17"/>
      <c r="C48" s="17"/>
      <c r="D48" s="17"/>
      <c r="E48" s="17"/>
      <c r="F48" s="17"/>
      <c r="G48" s="17"/>
      <c r="H48" s="17"/>
      <c r="I48" s="17"/>
      <c r="J48" s="17"/>
      <c r="K48" s="17"/>
      <c r="L48" s="17"/>
    </row>
    <row r="49" spans="1:17" ht="15" x14ac:dyDescent="0.25">
      <c r="A49" s="15" t="s">
        <v>21</v>
      </c>
      <c r="B49" s="376"/>
      <c r="C49" s="377"/>
      <c r="D49" s="152"/>
      <c r="E49" s="375" t="s">
        <v>302</v>
      </c>
      <c r="F49" s="375"/>
      <c r="G49" s="375"/>
      <c r="H49" s="375"/>
      <c r="I49" s="379"/>
      <c r="J49" s="379"/>
      <c r="K49" s="379"/>
      <c r="L49" s="201" t="s">
        <v>146</v>
      </c>
      <c r="M49" s="308" t="s">
        <v>417</v>
      </c>
      <c r="N49" s="308" t="s">
        <v>418</v>
      </c>
      <c r="O49" s="308" t="s">
        <v>419</v>
      </c>
      <c r="P49" s="308" t="s">
        <v>420</v>
      </c>
      <c r="Q49" s="308" t="s">
        <v>371</v>
      </c>
    </row>
    <row r="50" spans="1:17" ht="45" x14ac:dyDescent="0.2">
      <c r="A50" s="19"/>
      <c r="B50" s="15" t="s">
        <v>5</v>
      </c>
      <c r="C50" s="16" t="s">
        <v>301</v>
      </c>
      <c r="D50" s="16"/>
      <c r="E50" s="156" t="s">
        <v>303</v>
      </c>
      <c r="F50" s="156" t="s">
        <v>304</v>
      </c>
      <c r="G50" s="156" t="s">
        <v>322</v>
      </c>
      <c r="H50" s="156" t="s">
        <v>323</v>
      </c>
      <c r="I50" s="16" t="s">
        <v>300</v>
      </c>
      <c r="J50" s="16" t="s">
        <v>243</v>
      </c>
      <c r="K50" s="16" t="s">
        <v>9</v>
      </c>
      <c r="L50" s="16" t="s">
        <v>338</v>
      </c>
      <c r="M50" s="307" t="s">
        <v>412</v>
      </c>
      <c r="N50" s="307" t="s">
        <v>413</v>
      </c>
      <c r="O50" s="307" t="s">
        <v>414</v>
      </c>
      <c r="P50" s="307" t="s">
        <v>415</v>
      </c>
      <c r="Q50" s="307" t="s">
        <v>416</v>
      </c>
    </row>
    <row r="51" spans="1:17" x14ac:dyDescent="0.2">
      <c r="A51" s="17"/>
      <c r="B51" s="22" t="s">
        <v>239</v>
      </c>
      <c r="C51" s="68">
        <v>250</v>
      </c>
      <c r="D51" s="68"/>
      <c r="E51" s="213"/>
      <c r="F51" s="213"/>
      <c r="G51" s="213"/>
      <c r="H51" s="213"/>
      <c r="I51" s="22">
        <f>E51+F51</f>
        <v>0</v>
      </c>
      <c r="J51" s="22">
        <f t="shared" ref="J51:J60" si="8">ROUNDUP(E51+F51*_PTSeatSharingRatio,0)</f>
        <v>0</v>
      </c>
      <c r="K51" s="66">
        <f t="shared" ref="K51:K60" si="9">J51*C51</f>
        <v>0</v>
      </c>
      <c r="L51" s="218"/>
      <c r="M51" s="306"/>
      <c r="N51" s="306"/>
      <c r="O51" s="306"/>
      <c r="P51" s="306"/>
      <c r="Q51" s="306"/>
    </row>
    <row r="52" spans="1:17" x14ac:dyDescent="0.2">
      <c r="A52" s="17"/>
      <c r="B52" s="22" t="s">
        <v>359</v>
      </c>
      <c r="C52" s="68">
        <v>180</v>
      </c>
      <c r="D52" s="68"/>
      <c r="E52" s="213"/>
      <c r="F52" s="213"/>
      <c r="G52" s="213"/>
      <c r="H52" s="213"/>
      <c r="I52" s="22">
        <f>E52+F52</f>
        <v>0</v>
      </c>
      <c r="J52" s="22">
        <f t="shared" si="8"/>
        <v>0</v>
      </c>
      <c r="K52" s="66">
        <f t="shared" si="9"/>
        <v>0</v>
      </c>
      <c r="L52" s="218"/>
      <c r="M52" s="306"/>
      <c r="N52" s="306"/>
      <c r="O52" s="306"/>
      <c r="P52" s="306"/>
      <c r="Q52" s="306"/>
    </row>
    <row r="53" spans="1:17" x14ac:dyDescent="0.2">
      <c r="A53" s="17"/>
      <c r="B53" s="22" t="s">
        <v>11</v>
      </c>
      <c r="C53" s="68">
        <v>150</v>
      </c>
      <c r="D53" s="68"/>
      <c r="E53" s="213"/>
      <c r="F53" s="213"/>
      <c r="G53" s="213"/>
      <c r="H53" s="213"/>
      <c r="I53" s="22">
        <f t="shared" ref="I53:I60" si="10">E53+F53</f>
        <v>0</v>
      </c>
      <c r="J53" s="22">
        <f t="shared" si="8"/>
        <v>0</v>
      </c>
      <c r="K53" s="66">
        <f t="shared" si="9"/>
        <v>0</v>
      </c>
      <c r="L53" s="218"/>
      <c r="M53" s="306"/>
      <c r="N53" s="306"/>
      <c r="O53" s="306"/>
      <c r="P53" s="306"/>
      <c r="Q53" s="306"/>
    </row>
    <row r="54" spans="1:17" x14ac:dyDescent="0.2">
      <c r="A54" s="17"/>
      <c r="B54" s="22" t="s">
        <v>238</v>
      </c>
      <c r="C54" s="68">
        <v>120</v>
      </c>
      <c r="D54" s="68"/>
      <c r="E54" s="213"/>
      <c r="F54" s="213"/>
      <c r="G54" s="213"/>
      <c r="H54" s="213"/>
      <c r="I54" s="22">
        <f t="shared" si="10"/>
        <v>0</v>
      </c>
      <c r="J54" s="22">
        <f t="shared" si="8"/>
        <v>0</v>
      </c>
      <c r="K54" s="66">
        <f t="shared" si="9"/>
        <v>0</v>
      </c>
      <c r="L54" s="218"/>
      <c r="M54" s="306"/>
      <c r="N54" s="306"/>
      <c r="O54" s="306"/>
      <c r="P54" s="306"/>
      <c r="Q54" s="306"/>
    </row>
    <row r="55" spans="1:17" x14ac:dyDescent="0.2">
      <c r="A55" s="17"/>
      <c r="B55" s="50" t="s">
        <v>358</v>
      </c>
      <c r="C55" s="68">
        <v>100</v>
      </c>
      <c r="D55" s="68"/>
      <c r="E55" s="213"/>
      <c r="F55" s="213"/>
      <c r="G55" s="213"/>
      <c r="H55" s="213"/>
      <c r="I55" s="279">
        <f t="shared" si="10"/>
        <v>0</v>
      </c>
      <c r="J55" s="50">
        <f t="shared" si="8"/>
        <v>0</v>
      </c>
      <c r="K55" s="67">
        <f t="shared" si="9"/>
        <v>0</v>
      </c>
      <c r="L55" s="218"/>
      <c r="M55" s="306"/>
      <c r="N55" s="306"/>
      <c r="O55" s="306"/>
      <c r="P55" s="306"/>
      <c r="Q55" s="306"/>
    </row>
    <row r="56" spans="1:17" x14ac:dyDescent="0.2">
      <c r="A56" s="22"/>
      <c r="B56" s="22" t="s">
        <v>242</v>
      </c>
      <c r="C56" s="153">
        <v>80</v>
      </c>
      <c r="D56" s="154"/>
      <c r="E56" s="213"/>
      <c r="F56" s="213"/>
      <c r="G56" s="213"/>
      <c r="H56" s="213"/>
      <c r="I56" s="22">
        <f t="shared" si="10"/>
        <v>0</v>
      </c>
      <c r="J56" s="22">
        <f t="shared" si="8"/>
        <v>0</v>
      </c>
      <c r="K56" s="66">
        <f t="shared" si="9"/>
        <v>0</v>
      </c>
      <c r="L56" s="218"/>
      <c r="M56" s="306"/>
      <c r="N56" s="306"/>
      <c r="O56" s="306"/>
      <c r="P56" s="306"/>
      <c r="Q56" s="306"/>
    </row>
    <row r="57" spans="1:17" x14ac:dyDescent="0.2">
      <c r="A57" s="22"/>
      <c r="B57" s="22" t="s">
        <v>351</v>
      </c>
      <c r="C57" s="68">
        <v>64</v>
      </c>
      <c r="D57" s="70"/>
      <c r="E57" s="213"/>
      <c r="F57" s="213"/>
      <c r="G57" s="213"/>
      <c r="H57" s="213"/>
      <c r="I57" s="22">
        <f>E57+F57</f>
        <v>0</v>
      </c>
      <c r="J57" s="22">
        <f>ROUNDUP(E57+F57*_PTSeatSharingRatio,0)</f>
        <v>0</v>
      </c>
      <c r="K57" s="66">
        <f t="shared" si="9"/>
        <v>0</v>
      </c>
      <c r="L57" s="218"/>
      <c r="M57" s="306"/>
      <c r="N57" s="306"/>
      <c r="O57" s="306"/>
      <c r="P57" s="306"/>
      <c r="Q57" s="306"/>
    </row>
    <row r="58" spans="1:17" x14ac:dyDescent="0.2">
      <c r="A58" s="17"/>
      <c r="B58" s="22" t="s">
        <v>18</v>
      </c>
      <c r="C58" s="68">
        <v>48</v>
      </c>
      <c r="D58" s="70"/>
      <c r="E58" s="213"/>
      <c r="F58" s="213"/>
      <c r="G58" s="213"/>
      <c r="H58" s="213"/>
      <c r="I58" s="22">
        <f t="shared" si="10"/>
        <v>0</v>
      </c>
      <c r="J58" s="22">
        <f t="shared" si="8"/>
        <v>0</v>
      </c>
      <c r="K58" s="66">
        <f t="shared" si="9"/>
        <v>0</v>
      </c>
      <c r="L58" s="218"/>
      <c r="M58" s="306"/>
      <c r="N58" s="306"/>
      <c r="O58" s="306"/>
      <c r="P58" s="306"/>
      <c r="Q58" s="306"/>
    </row>
    <row r="59" spans="1:17" x14ac:dyDescent="0.2">
      <c r="A59" s="17"/>
      <c r="B59" s="22" t="s">
        <v>240</v>
      </c>
      <c r="C59" s="68">
        <v>36</v>
      </c>
      <c r="D59" s="70"/>
      <c r="E59" s="213"/>
      <c r="F59" s="213"/>
      <c r="G59" s="213"/>
      <c r="H59" s="213"/>
      <c r="I59" s="22">
        <f t="shared" si="10"/>
        <v>0</v>
      </c>
      <c r="J59" s="22">
        <f t="shared" si="8"/>
        <v>0</v>
      </c>
      <c r="K59" s="66">
        <f t="shared" si="9"/>
        <v>0</v>
      </c>
      <c r="L59" s="218"/>
      <c r="M59" s="306"/>
      <c r="N59" s="306"/>
      <c r="O59" s="306"/>
      <c r="P59" s="306"/>
      <c r="Q59" s="306"/>
    </row>
    <row r="60" spans="1:17" x14ac:dyDescent="0.2">
      <c r="A60" s="17"/>
      <c r="B60" s="50" t="s">
        <v>108</v>
      </c>
      <c r="C60" s="69">
        <v>30</v>
      </c>
      <c r="D60" s="71"/>
      <c r="E60" s="213"/>
      <c r="F60" s="213"/>
      <c r="G60" s="213"/>
      <c r="H60" s="213"/>
      <c r="I60" s="50">
        <f t="shared" si="10"/>
        <v>0</v>
      </c>
      <c r="J60" s="50">
        <f t="shared" si="8"/>
        <v>0</v>
      </c>
      <c r="K60" s="67">
        <f t="shared" si="9"/>
        <v>0</v>
      </c>
      <c r="L60" s="218"/>
      <c r="M60" s="306"/>
      <c r="N60" s="306"/>
      <c r="O60" s="306"/>
      <c r="P60" s="306"/>
      <c r="Q60" s="306"/>
    </row>
    <row r="61" spans="1:17" x14ac:dyDescent="0.2">
      <c r="A61" s="17"/>
      <c r="B61" s="35" t="s">
        <v>32</v>
      </c>
      <c r="C61" s="13"/>
      <c r="D61" s="13"/>
      <c r="E61" s="29">
        <f t="shared" ref="E61:K61" si="11">SUM(E51:E60)</f>
        <v>0</v>
      </c>
      <c r="F61" s="29">
        <f t="shared" si="11"/>
        <v>0</v>
      </c>
      <c r="G61" s="29">
        <f t="shared" si="11"/>
        <v>0</v>
      </c>
      <c r="H61" s="29">
        <f t="shared" si="11"/>
        <v>0</v>
      </c>
      <c r="I61" s="29">
        <f t="shared" si="11"/>
        <v>0</v>
      </c>
      <c r="J61" s="29">
        <f t="shared" si="11"/>
        <v>0</v>
      </c>
      <c r="K61" s="28">
        <f t="shared" si="11"/>
        <v>0</v>
      </c>
      <c r="L61" s="33">
        <f>K61*(1/(1-_CirculationEfficiency))</f>
        <v>0</v>
      </c>
    </row>
    <row r="62" spans="1:17" x14ac:dyDescent="0.2">
      <c r="A62" s="17"/>
      <c r="B62" s="17"/>
      <c r="C62" s="17"/>
      <c r="D62" s="17"/>
      <c r="E62" s="17"/>
      <c r="F62" s="17"/>
      <c r="G62" s="17"/>
      <c r="H62" s="17"/>
      <c r="I62" s="17"/>
      <c r="J62" s="17"/>
      <c r="K62" s="17"/>
      <c r="L62" s="17"/>
    </row>
    <row r="63" spans="1:17" ht="15" x14ac:dyDescent="0.25">
      <c r="A63" s="15" t="s">
        <v>22</v>
      </c>
      <c r="B63" s="376"/>
      <c r="C63" s="377"/>
      <c r="D63" s="152"/>
      <c r="E63" s="375" t="s">
        <v>302</v>
      </c>
      <c r="F63" s="375"/>
      <c r="G63" s="375"/>
      <c r="H63" s="375"/>
      <c r="I63" s="379"/>
      <c r="J63" s="379"/>
      <c r="K63" s="379"/>
      <c r="L63" s="201" t="s">
        <v>146</v>
      </c>
      <c r="M63" s="308" t="s">
        <v>417</v>
      </c>
      <c r="N63" s="308" t="s">
        <v>418</v>
      </c>
      <c r="O63" s="308" t="s">
        <v>419</v>
      </c>
      <c r="P63" s="308" t="s">
        <v>420</v>
      </c>
      <c r="Q63" s="308" t="s">
        <v>371</v>
      </c>
    </row>
    <row r="64" spans="1:17" ht="45" x14ac:dyDescent="0.2">
      <c r="A64" s="19"/>
      <c r="B64" s="15" t="s">
        <v>5</v>
      </c>
      <c r="C64" s="16" t="s">
        <v>301</v>
      </c>
      <c r="D64" s="16"/>
      <c r="E64" s="156" t="s">
        <v>303</v>
      </c>
      <c r="F64" s="156" t="s">
        <v>304</v>
      </c>
      <c r="G64" s="156" t="s">
        <v>322</v>
      </c>
      <c r="H64" s="156" t="s">
        <v>323</v>
      </c>
      <c r="I64" s="16" t="s">
        <v>300</v>
      </c>
      <c r="J64" s="16" t="s">
        <v>243</v>
      </c>
      <c r="K64" s="16" t="s">
        <v>9</v>
      </c>
      <c r="L64" s="16" t="s">
        <v>338</v>
      </c>
      <c r="M64" s="307" t="s">
        <v>412</v>
      </c>
      <c r="N64" s="307" t="s">
        <v>413</v>
      </c>
      <c r="O64" s="307" t="s">
        <v>414</v>
      </c>
      <c r="P64" s="307" t="s">
        <v>415</v>
      </c>
      <c r="Q64" s="307" t="s">
        <v>416</v>
      </c>
    </row>
    <row r="65" spans="1:17" x14ac:dyDescent="0.2">
      <c r="A65" s="17"/>
      <c r="B65" s="22" t="s">
        <v>239</v>
      </c>
      <c r="C65" s="68">
        <v>250</v>
      </c>
      <c r="D65" s="68"/>
      <c r="E65" s="213"/>
      <c r="F65" s="213"/>
      <c r="G65" s="213"/>
      <c r="H65" s="213"/>
      <c r="I65" s="22">
        <f>E65+F65</f>
        <v>0</v>
      </c>
      <c r="J65" s="22">
        <f t="shared" ref="J65:J74" si="12">ROUNDUP(E65+F65*_PTSeatSharingRatio,0)</f>
        <v>0</v>
      </c>
      <c r="K65" s="66">
        <f t="shared" ref="K65:K74" si="13">J65*C65</f>
        <v>0</v>
      </c>
      <c r="L65" s="218"/>
      <c r="M65" s="306"/>
      <c r="N65" s="306"/>
      <c r="O65" s="306"/>
      <c r="P65" s="306"/>
      <c r="Q65" s="306"/>
    </row>
    <row r="66" spans="1:17" x14ac:dyDescent="0.2">
      <c r="A66" s="17"/>
      <c r="B66" s="22" t="s">
        <v>359</v>
      </c>
      <c r="C66" s="68">
        <v>180</v>
      </c>
      <c r="D66" s="68"/>
      <c r="E66" s="213"/>
      <c r="F66" s="213"/>
      <c r="G66" s="213"/>
      <c r="H66" s="213"/>
      <c r="I66" s="22">
        <f>E66+F66</f>
        <v>0</v>
      </c>
      <c r="J66" s="22">
        <f t="shared" si="12"/>
        <v>0</v>
      </c>
      <c r="K66" s="66">
        <f t="shared" si="13"/>
        <v>0</v>
      </c>
      <c r="L66" s="218"/>
      <c r="M66" s="306"/>
      <c r="N66" s="306"/>
      <c r="O66" s="306"/>
      <c r="P66" s="306"/>
      <c r="Q66" s="306"/>
    </row>
    <row r="67" spans="1:17" x14ac:dyDescent="0.2">
      <c r="A67" s="17"/>
      <c r="B67" s="22" t="s">
        <v>11</v>
      </c>
      <c r="C67" s="68">
        <v>150</v>
      </c>
      <c r="D67" s="68"/>
      <c r="E67" s="213"/>
      <c r="F67" s="213"/>
      <c r="G67" s="213"/>
      <c r="H67" s="213"/>
      <c r="I67" s="22">
        <f t="shared" ref="I67:I74" si="14">E67+F67</f>
        <v>0</v>
      </c>
      <c r="J67" s="22">
        <f t="shared" si="12"/>
        <v>0</v>
      </c>
      <c r="K67" s="66">
        <f t="shared" si="13"/>
        <v>0</v>
      </c>
      <c r="L67" s="218"/>
      <c r="M67" s="306"/>
      <c r="N67" s="306"/>
      <c r="O67" s="306"/>
      <c r="P67" s="306"/>
      <c r="Q67" s="306"/>
    </row>
    <row r="68" spans="1:17" x14ac:dyDescent="0.2">
      <c r="A68" s="17"/>
      <c r="B68" s="22" t="s">
        <v>238</v>
      </c>
      <c r="C68" s="68">
        <v>120</v>
      </c>
      <c r="D68" s="68"/>
      <c r="E68" s="213"/>
      <c r="F68" s="213"/>
      <c r="G68" s="213"/>
      <c r="H68" s="213"/>
      <c r="I68" s="22">
        <f t="shared" si="14"/>
        <v>0</v>
      </c>
      <c r="J68" s="22">
        <f t="shared" si="12"/>
        <v>0</v>
      </c>
      <c r="K68" s="66">
        <f t="shared" si="13"/>
        <v>0</v>
      </c>
      <c r="L68" s="218"/>
      <c r="M68" s="306"/>
      <c r="N68" s="306"/>
      <c r="O68" s="306"/>
      <c r="P68" s="306"/>
      <c r="Q68" s="306"/>
    </row>
    <row r="69" spans="1:17" x14ac:dyDescent="0.2">
      <c r="A69" s="17"/>
      <c r="B69" s="50" t="s">
        <v>358</v>
      </c>
      <c r="C69" s="68">
        <v>100</v>
      </c>
      <c r="D69" s="68"/>
      <c r="E69" s="213"/>
      <c r="F69" s="213"/>
      <c r="G69" s="213"/>
      <c r="H69" s="213"/>
      <c r="I69" s="279">
        <f t="shared" si="14"/>
        <v>0</v>
      </c>
      <c r="J69" s="50">
        <f t="shared" si="12"/>
        <v>0</v>
      </c>
      <c r="K69" s="67">
        <f t="shared" si="13"/>
        <v>0</v>
      </c>
      <c r="L69" s="218"/>
      <c r="M69" s="306"/>
      <c r="N69" s="306"/>
      <c r="O69" s="306"/>
      <c r="P69" s="306"/>
      <c r="Q69" s="306"/>
    </row>
    <row r="70" spans="1:17" x14ac:dyDescent="0.2">
      <c r="A70" s="22"/>
      <c r="B70" s="22" t="s">
        <v>242</v>
      </c>
      <c r="C70" s="153">
        <v>80</v>
      </c>
      <c r="D70" s="154"/>
      <c r="E70" s="213"/>
      <c r="F70" s="213"/>
      <c r="G70" s="213"/>
      <c r="H70" s="213"/>
      <c r="I70" s="22">
        <f t="shared" si="14"/>
        <v>0</v>
      </c>
      <c r="J70" s="22">
        <f t="shared" si="12"/>
        <v>0</v>
      </c>
      <c r="K70" s="66">
        <f t="shared" si="13"/>
        <v>0</v>
      </c>
      <c r="L70" s="218"/>
      <c r="M70" s="306"/>
      <c r="N70" s="306"/>
      <c r="O70" s="306"/>
      <c r="P70" s="306"/>
      <c r="Q70" s="306"/>
    </row>
    <row r="71" spans="1:17" x14ac:dyDescent="0.2">
      <c r="A71" s="22"/>
      <c r="B71" s="22" t="s">
        <v>351</v>
      </c>
      <c r="C71" s="68">
        <v>64</v>
      </c>
      <c r="D71" s="70"/>
      <c r="E71" s="213"/>
      <c r="F71" s="213"/>
      <c r="G71" s="213"/>
      <c r="H71" s="213"/>
      <c r="I71" s="22">
        <f>E71+F71</f>
        <v>0</v>
      </c>
      <c r="J71" s="22">
        <f>ROUNDUP(E71+F71*_PTSeatSharingRatio,0)</f>
        <v>0</v>
      </c>
      <c r="K71" s="66">
        <f t="shared" si="13"/>
        <v>0</v>
      </c>
      <c r="L71" s="218"/>
      <c r="M71" s="306"/>
      <c r="N71" s="306"/>
      <c r="O71" s="306"/>
      <c r="P71" s="306"/>
      <c r="Q71" s="306"/>
    </row>
    <row r="72" spans="1:17" x14ac:dyDescent="0.2">
      <c r="A72" s="17"/>
      <c r="B72" s="22" t="s">
        <v>18</v>
      </c>
      <c r="C72" s="68">
        <v>48</v>
      </c>
      <c r="D72" s="70"/>
      <c r="E72" s="213"/>
      <c r="F72" s="213"/>
      <c r="G72" s="213"/>
      <c r="H72" s="213"/>
      <c r="I72" s="22">
        <f t="shared" si="14"/>
        <v>0</v>
      </c>
      <c r="J72" s="22">
        <f t="shared" si="12"/>
        <v>0</v>
      </c>
      <c r="K72" s="66">
        <f t="shared" si="13"/>
        <v>0</v>
      </c>
      <c r="L72" s="218"/>
      <c r="M72" s="306"/>
      <c r="N72" s="306"/>
      <c r="O72" s="306"/>
      <c r="P72" s="306"/>
      <c r="Q72" s="306"/>
    </row>
    <row r="73" spans="1:17" x14ac:dyDescent="0.2">
      <c r="A73" s="17"/>
      <c r="B73" s="22" t="s">
        <v>240</v>
      </c>
      <c r="C73" s="68">
        <v>36</v>
      </c>
      <c r="D73" s="70"/>
      <c r="E73" s="213"/>
      <c r="F73" s="213"/>
      <c r="G73" s="213"/>
      <c r="H73" s="213"/>
      <c r="I73" s="22">
        <f t="shared" si="14"/>
        <v>0</v>
      </c>
      <c r="J73" s="22">
        <f t="shared" si="12"/>
        <v>0</v>
      </c>
      <c r="K73" s="66">
        <f t="shared" si="13"/>
        <v>0</v>
      </c>
      <c r="L73" s="218"/>
      <c r="M73" s="306"/>
      <c r="N73" s="306"/>
      <c r="O73" s="306"/>
      <c r="P73" s="306"/>
      <c r="Q73" s="306"/>
    </row>
    <row r="74" spans="1:17" x14ac:dyDescent="0.2">
      <c r="A74" s="17"/>
      <c r="B74" s="50" t="s">
        <v>108</v>
      </c>
      <c r="C74" s="69">
        <v>30</v>
      </c>
      <c r="D74" s="71"/>
      <c r="E74" s="213"/>
      <c r="F74" s="213"/>
      <c r="G74" s="213"/>
      <c r="H74" s="213"/>
      <c r="I74" s="50">
        <f t="shared" si="14"/>
        <v>0</v>
      </c>
      <c r="J74" s="50">
        <f t="shared" si="12"/>
        <v>0</v>
      </c>
      <c r="K74" s="67">
        <f t="shared" si="13"/>
        <v>0</v>
      </c>
      <c r="L74" s="218"/>
      <c r="M74" s="306"/>
      <c r="N74" s="306"/>
      <c r="O74" s="306"/>
      <c r="P74" s="306"/>
      <c r="Q74" s="306"/>
    </row>
    <row r="75" spans="1:17" x14ac:dyDescent="0.2">
      <c r="A75" s="17"/>
      <c r="B75" s="35" t="s">
        <v>32</v>
      </c>
      <c r="C75" s="13"/>
      <c r="D75" s="13"/>
      <c r="E75" s="29">
        <f t="shared" ref="E75:K75" si="15">SUM(E65:E74)</f>
        <v>0</v>
      </c>
      <c r="F75" s="29">
        <f t="shared" si="15"/>
        <v>0</v>
      </c>
      <c r="G75" s="29">
        <f t="shared" si="15"/>
        <v>0</v>
      </c>
      <c r="H75" s="29">
        <f t="shared" si="15"/>
        <v>0</v>
      </c>
      <c r="I75" s="29">
        <f t="shared" si="15"/>
        <v>0</v>
      </c>
      <c r="J75" s="29">
        <f t="shared" si="15"/>
        <v>0</v>
      </c>
      <c r="K75" s="28">
        <f t="shared" si="15"/>
        <v>0</v>
      </c>
      <c r="L75" s="33">
        <f>K75*(1/(1-_CirculationEfficiency))</f>
        <v>0</v>
      </c>
    </row>
    <row r="76" spans="1:17" x14ac:dyDescent="0.2">
      <c r="A76" s="17"/>
      <c r="B76" s="17"/>
      <c r="C76" s="17"/>
      <c r="D76" s="17"/>
      <c r="E76" s="17"/>
      <c r="F76" s="17"/>
      <c r="G76" s="17"/>
      <c r="H76" s="17"/>
      <c r="I76" s="17"/>
      <c r="J76" s="17"/>
      <c r="K76" s="17"/>
      <c r="L76" s="17"/>
    </row>
    <row r="77" spans="1:17" ht="15" x14ac:dyDescent="0.25">
      <c r="A77" s="15" t="s">
        <v>23</v>
      </c>
      <c r="B77" s="376"/>
      <c r="C77" s="377"/>
      <c r="D77" s="152"/>
      <c r="E77" s="375" t="s">
        <v>302</v>
      </c>
      <c r="F77" s="375"/>
      <c r="G77" s="375"/>
      <c r="H77" s="375"/>
      <c r="I77" s="379"/>
      <c r="J77" s="379"/>
      <c r="K77" s="379"/>
      <c r="L77" s="201" t="s">
        <v>146</v>
      </c>
      <c r="M77" s="308" t="s">
        <v>417</v>
      </c>
      <c r="N77" s="308" t="s">
        <v>418</v>
      </c>
      <c r="O77" s="308" t="s">
        <v>419</v>
      </c>
      <c r="P77" s="308" t="s">
        <v>420</v>
      </c>
      <c r="Q77" s="308" t="s">
        <v>371</v>
      </c>
    </row>
    <row r="78" spans="1:17" ht="45" x14ac:dyDescent="0.2">
      <c r="A78" s="19"/>
      <c r="B78" s="15" t="s">
        <v>5</v>
      </c>
      <c r="C78" s="16" t="s">
        <v>301</v>
      </c>
      <c r="D78" s="16"/>
      <c r="E78" s="156" t="s">
        <v>303</v>
      </c>
      <c r="F78" s="156" t="s">
        <v>304</v>
      </c>
      <c r="G78" s="156" t="s">
        <v>322</v>
      </c>
      <c r="H78" s="156" t="s">
        <v>323</v>
      </c>
      <c r="I78" s="16" t="s">
        <v>300</v>
      </c>
      <c r="J78" s="16" t="s">
        <v>243</v>
      </c>
      <c r="K78" s="16" t="s">
        <v>9</v>
      </c>
      <c r="L78" s="16" t="s">
        <v>338</v>
      </c>
      <c r="M78" s="307" t="s">
        <v>412</v>
      </c>
      <c r="N78" s="307" t="s">
        <v>413</v>
      </c>
      <c r="O78" s="307" t="s">
        <v>414</v>
      </c>
      <c r="P78" s="307" t="s">
        <v>415</v>
      </c>
      <c r="Q78" s="307" t="s">
        <v>416</v>
      </c>
    </row>
    <row r="79" spans="1:17" x14ac:dyDescent="0.2">
      <c r="A79" s="17"/>
      <c r="B79" s="22" t="s">
        <v>239</v>
      </c>
      <c r="C79" s="68">
        <v>250</v>
      </c>
      <c r="D79" s="68"/>
      <c r="E79" s="213"/>
      <c r="F79" s="213"/>
      <c r="G79" s="213"/>
      <c r="H79" s="213"/>
      <c r="I79" s="22">
        <f>E79+F79</f>
        <v>0</v>
      </c>
      <c r="J79" s="22">
        <f t="shared" ref="J79:J88" si="16">ROUNDUP(E79+F79*_PTSeatSharingRatio,0)</f>
        <v>0</v>
      </c>
      <c r="K79" s="66">
        <f t="shared" ref="K79:K88" si="17">J79*C79</f>
        <v>0</v>
      </c>
      <c r="L79" s="218"/>
      <c r="M79" s="306"/>
      <c r="N79" s="306"/>
      <c r="O79" s="306"/>
      <c r="P79" s="306"/>
      <c r="Q79" s="306"/>
    </row>
    <row r="80" spans="1:17" x14ac:dyDescent="0.2">
      <c r="A80" s="17"/>
      <c r="B80" s="22" t="s">
        <v>359</v>
      </c>
      <c r="C80" s="68">
        <v>180</v>
      </c>
      <c r="D80" s="68"/>
      <c r="E80" s="213"/>
      <c r="F80" s="213"/>
      <c r="G80" s="213"/>
      <c r="H80" s="213"/>
      <c r="I80" s="22">
        <f>E80+F80</f>
        <v>0</v>
      </c>
      <c r="J80" s="22">
        <f t="shared" si="16"/>
        <v>0</v>
      </c>
      <c r="K80" s="66">
        <f t="shared" si="17"/>
        <v>0</v>
      </c>
      <c r="L80" s="218"/>
      <c r="M80" s="306"/>
      <c r="N80" s="306"/>
      <c r="O80" s="306"/>
      <c r="P80" s="306"/>
      <c r="Q80" s="306"/>
    </row>
    <row r="81" spans="1:17" x14ac:dyDescent="0.2">
      <c r="A81" s="17"/>
      <c r="B81" s="22" t="s">
        <v>11</v>
      </c>
      <c r="C81" s="68">
        <v>150</v>
      </c>
      <c r="D81" s="68"/>
      <c r="E81" s="213"/>
      <c r="F81" s="213"/>
      <c r="G81" s="213"/>
      <c r="H81" s="213"/>
      <c r="I81" s="22">
        <f t="shared" ref="I81:I88" si="18">E81+F81</f>
        <v>0</v>
      </c>
      <c r="J81" s="22">
        <f t="shared" si="16"/>
        <v>0</v>
      </c>
      <c r="K81" s="66">
        <f t="shared" si="17"/>
        <v>0</v>
      </c>
      <c r="L81" s="218"/>
      <c r="M81" s="306"/>
      <c r="N81" s="306"/>
      <c r="O81" s="306"/>
      <c r="P81" s="306"/>
      <c r="Q81" s="306"/>
    </row>
    <row r="82" spans="1:17" x14ac:dyDescent="0.2">
      <c r="A82" s="17"/>
      <c r="B82" s="22" t="s">
        <v>238</v>
      </c>
      <c r="C82" s="68">
        <v>120</v>
      </c>
      <c r="D82" s="68"/>
      <c r="E82" s="213"/>
      <c r="F82" s="213"/>
      <c r="G82" s="213"/>
      <c r="H82" s="213"/>
      <c r="I82" s="22">
        <f t="shared" si="18"/>
        <v>0</v>
      </c>
      <c r="J82" s="22">
        <f t="shared" si="16"/>
        <v>0</v>
      </c>
      <c r="K82" s="66">
        <f t="shared" si="17"/>
        <v>0</v>
      </c>
      <c r="L82" s="218"/>
      <c r="M82" s="306"/>
      <c r="N82" s="306"/>
      <c r="O82" s="306"/>
      <c r="P82" s="306"/>
      <c r="Q82" s="306"/>
    </row>
    <row r="83" spans="1:17" x14ac:dyDescent="0.2">
      <c r="A83" s="17"/>
      <c r="B83" s="50" t="s">
        <v>358</v>
      </c>
      <c r="C83" s="68">
        <v>100</v>
      </c>
      <c r="D83" s="68"/>
      <c r="E83" s="213"/>
      <c r="F83" s="213"/>
      <c r="G83" s="213"/>
      <c r="H83" s="213"/>
      <c r="I83" s="279">
        <f t="shared" si="18"/>
        <v>0</v>
      </c>
      <c r="J83" s="50">
        <f t="shared" si="16"/>
        <v>0</v>
      </c>
      <c r="K83" s="67">
        <f t="shared" si="17"/>
        <v>0</v>
      </c>
      <c r="L83" s="218"/>
      <c r="M83" s="306"/>
      <c r="N83" s="306"/>
      <c r="O83" s="306"/>
      <c r="P83" s="306"/>
      <c r="Q83" s="306"/>
    </row>
    <row r="84" spans="1:17" x14ac:dyDescent="0.2">
      <c r="A84" s="22"/>
      <c r="B84" s="22" t="s">
        <v>242</v>
      </c>
      <c r="C84" s="153">
        <v>80</v>
      </c>
      <c r="D84" s="154"/>
      <c r="E84" s="213"/>
      <c r="F84" s="213"/>
      <c r="G84" s="213"/>
      <c r="H84" s="213"/>
      <c r="I84" s="22">
        <f t="shared" si="18"/>
        <v>0</v>
      </c>
      <c r="J84" s="22">
        <f t="shared" si="16"/>
        <v>0</v>
      </c>
      <c r="K84" s="66">
        <f t="shared" si="17"/>
        <v>0</v>
      </c>
      <c r="L84" s="218"/>
      <c r="M84" s="306"/>
      <c r="N84" s="306"/>
      <c r="O84" s="306"/>
      <c r="P84" s="306"/>
      <c r="Q84" s="306"/>
    </row>
    <row r="85" spans="1:17" x14ac:dyDescent="0.2">
      <c r="A85" s="22"/>
      <c r="B85" s="22" t="s">
        <v>351</v>
      </c>
      <c r="C85" s="68">
        <v>64</v>
      </c>
      <c r="D85" s="70"/>
      <c r="E85" s="213"/>
      <c r="F85" s="213"/>
      <c r="G85" s="213"/>
      <c r="H85" s="213"/>
      <c r="I85" s="22">
        <f>E85+F85</f>
        <v>0</v>
      </c>
      <c r="J85" s="22">
        <f>ROUNDUP(E85+F85*_PTSeatSharingRatio,0)</f>
        <v>0</v>
      </c>
      <c r="K85" s="66">
        <f t="shared" si="17"/>
        <v>0</v>
      </c>
      <c r="L85" s="218"/>
      <c r="M85" s="306"/>
      <c r="N85" s="306"/>
      <c r="O85" s="306"/>
      <c r="P85" s="306"/>
      <c r="Q85" s="306"/>
    </row>
    <row r="86" spans="1:17" x14ac:dyDescent="0.2">
      <c r="A86" s="17"/>
      <c r="B86" s="22" t="s">
        <v>18</v>
      </c>
      <c r="C86" s="68">
        <v>48</v>
      </c>
      <c r="D86" s="70"/>
      <c r="E86" s="213"/>
      <c r="F86" s="213"/>
      <c r="G86" s="213"/>
      <c r="H86" s="213"/>
      <c r="I86" s="22">
        <f t="shared" si="18"/>
        <v>0</v>
      </c>
      <c r="J86" s="22">
        <f t="shared" si="16"/>
        <v>0</v>
      </c>
      <c r="K86" s="66">
        <f t="shared" si="17"/>
        <v>0</v>
      </c>
      <c r="L86" s="218"/>
      <c r="M86" s="306"/>
      <c r="N86" s="306"/>
      <c r="O86" s="306"/>
      <c r="P86" s="306"/>
      <c r="Q86" s="306"/>
    </row>
    <row r="87" spans="1:17" x14ac:dyDescent="0.2">
      <c r="A87" s="17"/>
      <c r="B87" s="22" t="s">
        <v>240</v>
      </c>
      <c r="C87" s="68">
        <v>36</v>
      </c>
      <c r="D87" s="70"/>
      <c r="E87" s="213"/>
      <c r="F87" s="213"/>
      <c r="G87" s="213"/>
      <c r="H87" s="213"/>
      <c r="I87" s="22">
        <f t="shared" si="18"/>
        <v>0</v>
      </c>
      <c r="J87" s="22">
        <f t="shared" si="16"/>
        <v>0</v>
      </c>
      <c r="K87" s="66">
        <f t="shared" si="17"/>
        <v>0</v>
      </c>
      <c r="L87" s="218"/>
      <c r="M87" s="306"/>
      <c r="N87" s="306"/>
      <c r="O87" s="306"/>
      <c r="P87" s="306"/>
      <c r="Q87" s="306"/>
    </row>
    <row r="88" spans="1:17" x14ac:dyDescent="0.2">
      <c r="A88" s="17"/>
      <c r="B88" s="50" t="s">
        <v>108</v>
      </c>
      <c r="C88" s="69">
        <v>30</v>
      </c>
      <c r="D88" s="71"/>
      <c r="E88" s="213"/>
      <c r="F88" s="213"/>
      <c r="G88" s="213"/>
      <c r="H88" s="213"/>
      <c r="I88" s="50">
        <f t="shared" si="18"/>
        <v>0</v>
      </c>
      <c r="J88" s="50">
        <f t="shared" si="16"/>
        <v>0</v>
      </c>
      <c r="K88" s="67">
        <f t="shared" si="17"/>
        <v>0</v>
      </c>
      <c r="L88" s="218"/>
      <c r="M88" s="306"/>
      <c r="N88" s="306"/>
      <c r="O88" s="306"/>
      <c r="P88" s="306"/>
      <c r="Q88" s="306"/>
    </row>
    <row r="89" spans="1:17" x14ac:dyDescent="0.2">
      <c r="A89" s="17"/>
      <c r="B89" s="35" t="s">
        <v>32</v>
      </c>
      <c r="C89" s="13"/>
      <c r="D89" s="13"/>
      <c r="E89" s="29">
        <f t="shared" ref="E89:K89" si="19">SUM(E79:E88)</f>
        <v>0</v>
      </c>
      <c r="F89" s="29">
        <f t="shared" si="19"/>
        <v>0</v>
      </c>
      <c r="G89" s="29">
        <f t="shared" si="19"/>
        <v>0</v>
      </c>
      <c r="H89" s="29">
        <f t="shared" si="19"/>
        <v>0</v>
      </c>
      <c r="I89" s="29">
        <f t="shared" si="19"/>
        <v>0</v>
      </c>
      <c r="J89" s="29">
        <f t="shared" si="19"/>
        <v>0</v>
      </c>
      <c r="K89" s="28">
        <f t="shared" si="19"/>
        <v>0</v>
      </c>
      <c r="L89" s="33">
        <f>K89*(1/(1-_CirculationEfficiency))</f>
        <v>0</v>
      </c>
    </row>
    <row r="90" spans="1:17" x14ac:dyDescent="0.2">
      <c r="A90" s="17"/>
      <c r="B90" s="17"/>
      <c r="C90" s="17"/>
      <c r="D90" s="17"/>
      <c r="E90" s="17"/>
      <c r="F90" s="17"/>
      <c r="G90" s="17"/>
      <c r="H90" s="17"/>
      <c r="I90" s="17"/>
      <c r="J90" s="17"/>
      <c r="K90" s="17"/>
      <c r="L90" s="17"/>
    </row>
    <row r="91" spans="1:17" ht="15" x14ac:dyDescent="0.25">
      <c r="A91" s="15" t="s">
        <v>24</v>
      </c>
      <c r="B91" s="376"/>
      <c r="C91" s="377"/>
      <c r="D91" s="152"/>
      <c r="E91" s="375" t="s">
        <v>302</v>
      </c>
      <c r="F91" s="375"/>
      <c r="G91" s="375"/>
      <c r="H91" s="375"/>
      <c r="I91" s="379"/>
      <c r="J91" s="379"/>
      <c r="K91" s="379"/>
      <c r="L91" s="201" t="s">
        <v>146</v>
      </c>
      <c r="M91" s="308" t="s">
        <v>417</v>
      </c>
      <c r="N91" s="308" t="s">
        <v>418</v>
      </c>
      <c r="O91" s="308" t="s">
        <v>419</v>
      </c>
      <c r="P91" s="308" t="s">
        <v>420</v>
      </c>
      <c r="Q91" s="308" t="s">
        <v>371</v>
      </c>
    </row>
    <row r="92" spans="1:17" ht="45" x14ac:dyDescent="0.2">
      <c r="A92" s="19"/>
      <c r="B92" s="15" t="s">
        <v>5</v>
      </c>
      <c r="C92" s="16" t="s">
        <v>301</v>
      </c>
      <c r="D92" s="16"/>
      <c r="E92" s="156" t="s">
        <v>303</v>
      </c>
      <c r="F92" s="156" t="s">
        <v>304</v>
      </c>
      <c r="G92" s="156" t="s">
        <v>322</v>
      </c>
      <c r="H92" s="156" t="s">
        <v>323</v>
      </c>
      <c r="I92" s="16" t="s">
        <v>300</v>
      </c>
      <c r="J92" s="16" t="s">
        <v>243</v>
      </c>
      <c r="K92" s="16" t="s">
        <v>9</v>
      </c>
      <c r="L92" s="16" t="s">
        <v>338</v>
      </c>
      <c r="M92" s="307" t="s">
        <v>412</v>
      </c>
      <c r="N92" s="307" t="s">
        <v>413</v>
      </c>
      <c r="O92" s="307" t="s">
        <v>414</v>
      </c>
      <c r="P92" s="307" t="s">
        <v>415</v>
      </c>
      <c r="Q92" s="307" t="s">
        <v>416</v>
      </c>
    </row>
    <row r="93" spans="1:17" x14ac:dyDescent="0.2">
      <c r="A93" s="17"/>
      <c r="B93" s="22" t="s">
        <v>239</v>
      </c>
      <c r="C93" s="68">
        <v>250</v>
      </c>
      <c r="D93" s="68"/>
      <c r="E93" s="213"/>
      <c r="F93" s="213"/>
      <c r="G93" s="213"/>
      <c r="H93" s="213"/>
      <c r="I93" s="22">
        <f>E93+F93</f>
        <v>0</v>
      </c>
      <c r="J93" s="22">
        <f t="shared" ref="J93:J102" si="20">ROUNDUP(E93+F93*_PTSeatSharingRatio,0)</f>
        <v>0</v>
      </c>
      <c r="K93" s="66">
        <f t="shared" ref="K93:K102" si="21">J93*C93</f>
        <v>0</v>
      </c>
      <c r="L93" s="218"/>
      <c r="M93" s="306"/>
      <c r="N93" s="306"/>
      <c r="O93" s="306"/>
      <c r="P93" s="306"/>
      <c r="Q93" s="306"/>
    </row>
    <row r="94" spans="1:17" x14ac:dyDescent="0.2">
      <c r="A94" s="17"/>
      <c r="B94" s="22" t="s">
        <v>359</v>
      </c>
      <c r="C94" s="68">
        <v>180</v>
      </c>
      <c r="D94" s="68"/>
      <c r="E94" s="213"/>
      <c r="F94" s="213"/>
      <c r="G94" s="213"/>
      <c r="H94" s="213"/>
      <c r="I94" s="22">
        <f>E94+F94</f>
        <v>0</v>
      </c>
      <c r="J94" s="22">
        <f t="shared" si="20"/>
        <v>0</v>
      </c>
      <c r="K94" s="66">
        <f t="shared" si="21"/>
        <v>0</v>
      </c>
      <c r="L94" s="218"/>
      <c r="M94" s="306"/>
      <c r="N94" s="306"/>
      <c r="O94" s="306"/>
      <c r="P94" s="306"/>
      <c r="Q94" s="306"/>
    </row>
    <row r="95" spans="1:17" x14ac:dyDescent="0.2">
      <c r="A95" s="17"/>
      <c r="B95" s="22" t="s">
        <v>11</v>
      </c>
      <c r="C95" s="68">
        <v>150</v>
      </c>
      <c r="D95" s="68"/>
      <c r="E95" s="213"/>
      <c r="F95" s="213"/>
      <c r="G95" s="213"/>
      <c r="H95" s="213"/>
      <c r="I95" s="22">
        <f t="shared" ref="I95:I102" si="22">E95+F95</f>
        <v>0</v>
      </c>
      <c r="J95" s="22">
        <f t="shared" si="20"/>
        <v>0</v>
      </c>
      <c r="K95" s="66">
        <f t="shared" si="21"/>
        <v>0</v>
      </c>
      <c r="L95" s="218"/>
      <c r="M95" s="306"/>
      <c r="N95" s="306"/>
      <c r="O95" s="306"/>
      <c r="P95" s="306"/>
      <c r="Q95" s="306"/>
    </row>
    <row r="96" spans="1:17" x14ac:dyDescent="0.2">
      <c r="A96" s="17"/>
      <c r="B96" s="22" t="s">
        <v>238</v>
      </c>
      <c r="C96" s="68">
        <v>120</v>
      </c>
      <c r="D96" s="68"/>
      <c r="E96" s="213"/>
      <c r="F96" s="213"/>
      <c r="G96" s="213"/>
      <c r="H96" s="213"/>
      <c r="I96" s="22">
        <f t="shared" si="22"/>
        <v>0</v>
      </c>
      <c r="J96" s="22">
        <f t="shared" si="20"/>
        <v>0</v>
      </c>
      <c r="K96" s="66">
        <f t="shared" si="21"/>
        <v>0</v>
      </c>
      <c r="L96" s="218"/>
      <c r="M96" s="306"/>
      <c r="N96" s="306"/>
      <c r="O96" s="306"/>
      <c r="P96" s="306"/>
      <c r="Q96" s="306"/>
    </row>
    <row r="97" spans="1:17" x14ac:dyDescent="0.2">
      <c r="A97" s="17"/>
      <c r="B97" s="50" t="s">
        <v>358</v>
      </c>
      <c r="C97" s="68">
        <v>100</v>
      </c>
      <c r="D97" s="68"/>
      <c r="E97" s="213"/>
      <c r="F97" s="213"/>
      <c r="G97" s="213"/>
      <c r="H97" s="213"/>
      <c r="I97" s="279">
        <f t="shared" si="22"/>
        <v>0</v>
      </c>
      <c r="J97" s="50">
        <f t="shared" si="20"/>
        <v>0</v>
      </c>
      <c r="K97" s="67">
        <f t="shared" si="21"/>
        <v>0</v>
      </c>
      <c r="L97" s="218"/>
      <c r="M97" s="306"/>
      <c r="N97" s="306"/>
      <c r="O97" s="306"/>
      <c r="P97" s="306"/>
      <c r="Q97" s="306"/>
    </row>
    <row r="98" spans="1:17" x14ac:dyDescent="0.2">
      <c r="A98" s="22"/>
      <c r="B98" s="22" t="s">
        <v>242</v>
      </c>
      <c r="C98" s="153">
        <v>80</v>
      </c>
      <c r="D98" s="154"/>
      <c r="E98" s="213"/>
      <c r="F98" s="213"/>
      <c r="G98" s="213"/>
      <c r="H98" s="213"/>
      <c r="I98" s="22">
        <f t="shared" si="22"/>
        <v>0</v>
      </c>
      <c r="J98" s="22">
        <f t="shared" si="20"/>
        <v>0</v>
      </c>
      <c r="K98" s="66">
        <f t="shared" si="21"/>
        <v>0</v>
      </c>
      <c r="L98" s="218"/>
      <c r="M98" s="306"/>
      <c r="N98" s="306"/>
      <c r="O98" s="306"/>
      <c r="P98" s="306"/>
      <c r="Q98" s="306"/>
    </row>
    <row r="99" spans="1:17" x14ac:dyDescent="0.2">
      <c r="A99" s="22"/>
      <c r="B99" s="22" t="s">
        <v>351</v>
      </c>
      <c r="C99" s="68">
        <v>64</v>
      </c>
      <c r="D99" s="70"/>
      <c r="E99" s="213"/>
      <c r="F99" s="213"/>
      <c r="G99" s="213"/>
      <c r="H99" s="213"/>
      <c r="I99" s="22">
        <f>E99+F99</f>
        <v>0</v>
      </c>
      <c r="J99" s="22">
        <f>ROUNDUP(E99+F99*_PTSeatSharingRatio,0)</f>
        <v>0</v>
      </c>
      <c r="K99" s="66">
        <f t="shared" si="21"/>
        <v>0</v>
      </c>
      <c r="L99" s="218"/>
      <c r="M99" s="306"/>
      <c r="N99" s="306"/>
      <c r="O99" s="306"/>
      <c r="P99" s="306"/>
      <c r="Q99" s="306"/>
    </row>
    <row r="100" spans="1:17" x14ac:dyDescent="0.2">
      <c r="A100" s="17"/>
      <c r="B100" s="22" t="s">
        <v>18</v>
      </c>
      <c r="C100" s="68">
        <v>48</v>
      </c>
      <c r="D100" s="70"/>
      <c r="E100" s="213"/>
      <c r="F100" s="213"/>
      <c r="G100" s="213"/>
      <c r="H100" s="213"/>
      <c r="I100" s="22">
        <f t="shared" si="22"/>
        <v>0</v>
      </c>
      <c r="J100" s="22">
        <f t="shared" si="20"/>
        <v>0</v>
      </c>
      <c r="K100" s="66">
        <f t="shared" si="21"/>
        <v>0</v>
      </c>
      <c r="L100" s="218"/>
      <c r="M100" s="306"/>
      <c r="N100" s="306"/>
      <c r="O100" s="306"/>
      <c r="P100" s="306"/>
      <c r="Q100" s="306"/>
    </row>
    <row r="101" spans="1:17" x14ac:dyDescent="0.2">
      <c r="A101" s="17"/>
      <c r="B101" s="22" t="s">
        <v>240</v>
      </c>
      <c r="C101" s="68">
        <v>36</v>
      </c>
      <c r="D101" s="70"/>
      <c r="E101" s="213"/>
      <c r="F101" s="213"/>
      <c r="G101" s="213"/>
      <c r="H101" s="213"/>
      <c r="I101" s="22">
        <f t="shared" si="22"/>
        <v>0</v>
      </c>
      <c r="J101" s="22">
        <f t="shared" si="20"/>
        <v>0</v>
      </c>
      <c r="K101" s="66">
        <f t="shared" si="21"/>
        <v>0</v>
      </c>
      <c r="L101" s="218"/>
      <c r="M101" s="306"/>
      <c r="N101" s="306"/>
      <c r="O101" s="306"/>
      <c r="P101" s="306"/>
      <c r="Q101" s="306"/>
    </row>
    <row r="102" spans="1:17" x14ac:dyDescent="0.2">
      <c r="A102" s="17"/>
      <c r="B102" s="50" t="s">
        <v>108</v>
      </c>
      <c r="C102" s="69">
        <v>30</v>
      </c>
      <c r="D102" s="71"/>
      <c r="E102" s="213"/>
      <c r="F102" s="213"/>
      <c r="G102" s="213"/>
      <c r="H102" s="213"/>
      <c r="I102" s="50">
        <f t="shared" si="22"/>
        <v>0</v>
      </c>
      <c r="J102" s="50">
        <f t="shared" si="20"/>
        <v>0</v>
      </c>
      <c r="K102" s="67">
        <f t="shared" si="21"/>
        <v>0</v>
      </c>
      <c r="L102" s="218"/>
      <c r="M102" s="306"/>
      <c r="N102" s="306"/>
      <c r="O102" s="306"/>
      <c r="P102" s="306"/>
      <c r="Q102" s="306"/>
    </row>
    <row r="103" spans="1:17" x14ac:dyDescent="0.2">
      <c r="A103" s="17"/>
      <c r="B103" s="35" t="s">
        <v>32</v>
      </c>
      <c r="C103" s="13"/>
      <c r="D103" s="13"/>
      <c r="E103" s="29">
        <f t="shared" ref="E103:K103" si="23">SUM(E93:E102)</f>
        <v>0</v>
      </c>
      <c r="F103" s="29">
        <f t="shared" si="23"/>
        <v>0</v>
      </c>
      <c r="G103" s="29">
        <f t="shared" si="23"/>
        <v>0</v>
      </c>
      <c r="H103" s="29">
        <f t="shared" si="23"/>
        <v>0</v>
      </c>
      <c r="I103" s="29">
        <f t="shared" si="23"/>
        <v>0</v>
      </c>
      <c r="J103" s="29">
        <f t="shared" si="23"/>
        <v>0</v>
      </c>
      <c r="K103" s="28">
        <f t="shared" si="23"/>
        <v>0</v>
      </c>
      <c r="L103" s="33">
        <f>K103*(1/(1-_CirculationEfficiency))</f>
        <v>0</v>
      </c>
    </row>
    <row r="104" spans="1:17" x14ac:dyDescent="0.2">
      <c r="A104" s="17"/>
      <c r="B104" s="17"/>
      <c r="C104" s="17"/>
      <c r="D104" s="17"/>
      <c r="E104" s="17"/>
      <c r="F104" s="17"/>
      <c r="G104" s="17"/>
      <c r="H104" s="17"/>
      <c r="I104" s="17"/>
      <c r="J104" s="17"/>
      <c r="K104" s="17"/>
      <c r="L104" s="17"/>
    </row>
    <row r="105" spans="1:17" ht="15" x14ac:dyDescent="0.25">
      <c r="A105" s="15" t="s">
        <v>25</v>
      </c>
      <c r="B105" s="376"/>
      <c r="C105" s="377"/>
      <c r="D105" s="152"/>
      <c r="E105" s="375" t="s">
        <v>302</v>
      </c>
      <c r="F105" s="375"/>
      <c r="G105" s="375"/>
      <c r="H105" s="375"/>
      <c r="I105" s="379"/>
      <c r="J105" s="379"/>
      <c r="K105" s="379"/>
      <c r="L105" s="201" t="s">
        <v>146</v>
      </c>
      <c r="M105" s="308" t="s">
        <v>417</v>
      </c>
      <c r="N105" s="308" t="s">
        <v>418</v>
      </c>
      <c r="O105" s="308" t="s">
        <v>419</v>
      </c>
      <c r="P105" s="308" t="s">
        <v>420</v>
      </c>
      <c r="Q105" s="308" t="s">
        <v>371</v>
      </c>
    </row>
    <row r="106" spans="1:17" ht="45" x14ac:dyDescent="0.2">
      <c r="A106" s="19"/>
      <c r="B106" s="15" t="s">
        <v>5</v>
      </c>
      <c r="C106" s="16" t="s">
        <v>301</v>
      </c>
      <c r="D106" s="16"/>
      <c r="E106" s="156" t="s">
        <v>303</v>
      </c>
      <c r="F106" s="156" t="s">
        <v>304</v>
      </c>
      <c r="G106" s="156" t="s">
        <v>322</v>
      </c>
      <c r="H106" s="156" t="s">
        <v>323</v>
      </c>
      <c r="I106" s="16" t="s">
        <v>300</v>
      </c>
      <c r="J106" s="16" t="s">
        <v>243</v>
      </c>
      <c r="K106" s="16" t="s">
        <v>9</v>
      </c>
      <c r="L106" s="16" t="s">
        <v>338</v>
      </c>
      <c r="M106" s="307" t="s">
        <v>412</v>
      </c>
      <c r="N106" s="307" t="s">
        <v>413</v>
      </c>
      <c r="O106" s="307" t="s">
        <v>414</v>
      </c>
      <c r="P106" s="307" t="s">
        <v>415</v>
      </c>
      <c r="Q106" s="307" t="s">
        <v>416</v>
      </c>
    </row>
    <row r="107" spans="1:17" x14ac:dyDescent="0.2">
      <c r="A107" s="17"/>
      <c r="B107" s="22" t="s">
        <v>239</v>
      </c>
      <c r="C107" s="68">
        <v>250</v>
      </c>
      <c r="D107" s="68"/>
      <c r="E107" s="213"/>
      <c r="F107" s="213"/>
      <c r="G107" s="213"/>
      <c r="H107" s="213"/>
      <c r="I107" s="22">
        <f>E107+F107</f>
        <v>0</v>
      </c>
      <c r="J107" s="22">
        <f t="shared" ref="J107:J116" si="24">ROUNDUP(E107+F107*_PTSeatSharingRatio,0)</f>
        <v>0</v>
      </c>
      <c r="K107" s="66">
        <f t="shared" ref="K107:K116" si="25">J107*C107</f>
        <v>0</v>
      </c>
      <c r="L107" s="218"/>
      <c r="M107" s="306"/>
      <c r="N107" s="306"/>
      <c r="O107" s="306"/>
      <c r="P107" s="306"/>
      <c r="Q107" s="306"/>
    </row>
    <row r="108" spans="1:17" x14ac:dyDescent="0.2">
      <c r="A108" s="17"/>
      <c r="B108" s="22" t="s">
        <v>359</v>
      </c>
      <c r="C108" s="68">
        <v>180</v>
      </c>
      <c r="D108" s="68"/>
      <c r="E108" s="213"/>
      <c r="F108" s="213"/>
      <c r="G108" s="213"/>
      <c r="H108" s="213"/>
      <c r="I108" s="22">
        <f>E108+F108</f>
        <v>0</v>
      </c>
      <c r="J108" s="22">
        <f t="shared" si="24"/>
        <v>0</v>
      </c>
      <c r="K108" s="66">
        <f t="shared" si="25"/>
        <v>0</v>
      </c>
      <c r="L108" s="218"/>
      <c r="M108" s="306"/>
      <c r="N108" s="306"/>
      <c r="O108" s="306"/>
      <c r="P108" s="306"/>
      <c r="Q108" s="306"/>
    </row>
    <row r="109" spans="1:17" x14ac:dyDescent="0.2">
      <c r="A109" s="17"/>
      <c r="B109" s="22" t="s">
        <v>11</v>
      </c>
      <c r="C109" s="68">
        <v>150</v>
      </c>
      <c r="D109" s="68"/>
      <c r="E109" s="213"/>
      <c r="F109" s="213"/>
      <c r="G109" s="213"/>
      <c r="H109" s="213"/>
      <c r="I109" s="22">
        <f t="shared" ref="I109:I116" si="26">E109+F109</f>
        <v>0</v>
      </c>
      <c r="J109" s="22">
        <f t="shared" si="24"/>
        <v>0</v>
      </c>
      <c r="K109" s="66">
        <f t="shared" si="25"/>
        <v>0</v>
      </c>
      <c r="L109" s="218"/>
      <c r="M109" s="306"/>
      <c r="N109" s="306"/>
      <c r="O109" s="306"/>
      <c r="P109" s="306"/>
      <c r="Q109" s="306"/>
    </row>
    <row r="110" spans="1:17" x14ac:dyDescent="0.2">
      <c r="A110" s="17"/>
      <c r="B110" s="22" t="s">
        <v>238</v>
      </c>
      <c r="C110" s="68">
        <v>120</v>
      </c>
      <c r="D110" s="68"/>
      <c r="E110" s="213"/>
      <c r="F110" s="213"/>
      <c r="G110" s="213"/>
      <c r="H110" s="213"/>
      <c r="I110" s="22">
        <f t="shared" si="26"/>
        <v>0</v>
      </c>
      <c r="J110" s="22">
        <f t="shared" si="24"/>
        <v>0</v>
      </c>
      <c r="K110" s="66">
        <f t="shared" si="25"/>
        <v>0</v>
      </c>
      <c r="L110" s="218"/>
      <c r="M110" s="306"/>
      <c r="N110" s="306"/>
      <c r="O110" s="306"/>
      <c r="P110" s="306"/>
      <c r="Q110" s="306"/>
    </row>
    <row r="111" spans="1:17" x14ac:dyDescent="0.2">
      <c r="A111" s="17"/>
      <c r="B111" s="50" t="s">
        <v>358</v>
      </c>
      <c r="C111" s="68">
        <v>100</v>
      </c>
      <c r="D111" s="68"/>
      <c r="E111" s="213"/>
      <c r="F111" s="213"/>
      <c r="G111" s="213"/>
      <c r="H111" s="213"/>
      <c r="I111" s="279">
        <f t="shared" si="26"/>
        <v>0</v>
      </c>
      <c r="J111" s="50">
        <f t="shared" si="24"/>
        <v>0</v>
      </c>
      <c r="K111" s="67">
        <f t="shared" si="25"/>
        <v>0</v>
      </c>
      <c r="L111" s="218"/>
      <c r="M111" s="306"/>
      <c r="N111" s="306"/>
      <c r="O111" s="306"/>
      <c r="P111" s="306"/>
      <c r="Q111" s="306"/>
    </row>
    <row r="112" spans="1:17" x14ac:dyDescent="0.2">
      <c r="A112" s="22"/>
      <c r="B112" s="22" t="s">
        <v>242</v>
      </c>
      <c r="C112" s="153">
        <v>80</v>
      </c>
      <c r="D112" s="154"/>
      <c r="E112" s="213"/>
      <c r="F112" s="213"/>
      <c r="G112" s="213"/>
      <c r="H112" s="213"/>
      <c r="I112" s="22">
        <f t="shared" si="26"/>
        <v>0</v>
      </c>
      <c r="J112" s="22">
        <f t="shared" si="24"/>
        <v>0</v>
      </c>
      <c r="K112" s="66">
        <f t="shared" si="25"/>
        <v>0</v>
      </c>
      <c r="L112" s="218"/>
      <c r="M112" s="306"/>
      <c r="N112" s="306"/>
      <c r="O112" s="306"/>
      <c r="P112" s="306"/>
      <c r="Q112" s="306"/>
    </row>
    <row r="113" spans="1:17" x14ac:dyDescent="0.2">
      <c r="A113" s="22"/>
      <c r="B113" s="22" t="s">
        <v>351</v>
      </c>
      <c r="C113" s="68">
        <v>64</v>
      </c>
      <c r="D113" s="70"/>
      <c r="E113" s="213"/>
      <c r="F113" s="213"/>
      <c r="G113" s="213"/>
      <c r="H113" s="213"/>
      <c r="I113" s="22">
        <f>E113+F113</f>
        <v>0</v>
      </c>
      <c r="J113" s="22">
        <f>ROUNDUP(E113+F113*_PTSeatSharingRatio,0)</f>
        <v>0</v>
      </c>
      <c r="K113" s="66">
        <f t="shared" si="25"/>
        <v>0</v>
      </c>
      <c r="L113" s="218"/>
      <c r="M113" s="306"/>
      <c r="N113" s="306"/>
      <c r="O113" s="306"/>
      <c r="P113" s="306"/>
      <c r="Q113" s="306"/>
    </row>
    <row r="114" spans="1:17" x14ac:dyDescent="0.2">
      <c r="A114" s="17"/>
      <c r="B114" s="22" t="s">
        <v>18</v>
      </c>
      <c r="C114" s="68">
        <v>48</v>
      </c>
      <c r="D114" s="70"/>
      <c r="E114" s="213"/>
      <c r="F114" s="213"/>
      <c r="G114" s="213"/>
      <c r="H114" s="213"/>
      <c r="I114" s="22">
        <f t="shared" si="26"/>
        <v>0</v>
      </c>
      <c r="J114" s="22">
        <f t="shared" si="24"/>
        <v>0</v>
      </c>
      <c r="K114" s="66">
        <f t="shared" si="25"/>
        <v>0</v>
      </c>
      <c r="L114" s="218"/>
      <c r="M114" s="306"/>
      <c r="N114" s="306"/>
      <c r="O114" s="306"/>
      <c r="P114" s="306"/>
      <c r="Q114" s="306"/>
    </row>
    <row r="115" spans="1:17" x14ac:dyDescent="0.2">
      <c r="A115" s="17"/>
      <c r="B115" s="22" t="s">
        <v>240</v>
      </c>
      <c r="C115" s="68">
        <v>36</v>
      </c>
      <c r="D115" s="70"/>
      <c r="E115" s="213"/>
      <c r="F115" s="213"/>
      <c r="G115" s="213"/>
      <c r="H115" s="213"/>
      <c r="I115" s="22">
        <f t="shared" si="26"/>
        <v>0</v>
      </c>
      <c r="J115" s="22">
        <f t="shared" si="24"/>
        <v>0</v>
      </c>
      <c r="K115" s="66">
        <f t="shared" si="25"/>
        <v>0</v>
      </c>
      <c r="L115" s="218"/>
      <c r="M115" s="306"/>
      <c r="N115" s="306"/>
      <c r="O115" s="306"/>
      <c r="P115" s="306"/>
      <c r="Q115" s="306"/>
    </row>
    <row r="116" spans="1:17" x14ac:dyDescent="0.2">
      <c r="A116" s="17"/>
      <c r="B116" s="50" t="s">
        <v>108</v>
      </c>
      <c r="C116" s="69">
        <v>30</v>
      </c>
      <c r="D116" s="71"/>
      <c r="E116" s="213"/>
      <c r="F116" s="213"/>
      <c r="G116" s="213"/>
      <c r="H116" s="213"/>
      <c r="I116" s="50">
        <f t="shared" si="26"/>
        <v>0</v>
      </c>
      <c r="J116" s="50">
        <f t="shared" si="24"/>
        <v>0</v>
      </c>
      <c r="K116" s="67">
        <f t="shared" si="25"/>
        <v>0</v>
      </c>
      <c r="L116" s="218"/>
      <c r="M116" s="306"/>
      <c r="N116" s="306"/>
      <c r="O116" s="306"/>
      <c r="P116" s="306"/>
      <c r="Q116" s="306"/>
    </row>
    <row r="117" spans="1:17" x14ac:dyDescent="0.2">
      <c r="A117" s="17"/>
      <c r="B117" s="35" t="s">
        <v>32</v>
      </c>
      <c r="C117" s="13"/>
      <c r="D117" s="13"/>
      <c r="E117" s="29">
        <f t="shared" ref="E117:K117" si="27">SUM(E107:E116)</f>
        <v>0</v>
      </c>
      <c r="F117" s="29">
        <f t="shared" si="27"/>
        <v>0</v>
      </c>
      <c r="G117" s="29">
        <f t="shared" si="27"/>
        <v>0</v>
      </c>
      <c r="H117" s="29">
        <f t="shared" si="27"/>
        <v>0</v>
      </c>
      <c r="I117" s="29">
        <f t="shared" si="27"/>
        <v>0</v>
      </c>
      <c r="J117" s="29">
        <f t="shared" si="27"/>
        <v>0</v>
      </c>
      <c r="K117" s="28">
        <f t="shared" si="27"/>
        <v>0</v>
      </c>
      <c r="L117" s="33">
        <f>K117*(1/(1-_CirculationEfficiency))</f>
        <v>0</v>
      </c>
    </row>
    <row r="118" spans="1:17" x14ac:dyDescent="0.2">
      <c r="A118" s="17"/>
      <c r="B118" s="17"/>
      <c r="C118" s="17"/>
      <c r="D118" s="17"/>
      <c r="E118" s="17"/>
      <c r="F118" s="17"/>
      <c r="G118" s="17"/>
      <c r="H118" s="17"/>
      <c r="I118" s="17"/>
      <c r="J118" s="17"/>
      <c r="K118" s="17"/>
      <c r="L118" s="17"/>
    </row>
    <row r="119" spans="1:17" ht="15" thickBot="1" x14ac:dyDescent="0.25">
      <c r="A119" s="17"/>
      <c r="B119" s="17"/>
      <c r="C119" s="17"/>
      <c r="D119" s="17"/>
      <c r="E119" s="17"/>
      <c r="F119" s="17"/>
      <c r="G119" s="17"/>
      <c r="H119" s="17"/>
      <c r="I119" s="17"/>
      <c r="J119" s="17"/>
      <c r="K119" s="17"/>
      <c r="L119" s="17"/>
    </row>
    <row r="120" spans="1:17" x14ac:dyDescent="0.2">
      <c r="A120" s="24" t="s">
        <v>26</v>
      </c>
      <c r="B120" s="25"/>
      <c r="C120" s="25"/>
      <c r="D120" s="25"/>
      <c r="E120" s="25"/>
      <c r="F120" s="25"/>
      <c r="G120" s="25"/>
      <c r="H120" s="25"/>
      <c r="I120" s="25"/>
      <c r="J120" s="25"/>
      <c r="K120" s="25"/>
      <c r="L120" s="25"/>
    </row>
    <row r="121" spans="1:17" ht="15" customHeight="1" x14ac:dyDescent="0.2">
      <c r="A121" s="17"/>
      <c r="B121" s="17"/>
      <c r="C121" s="17"/>
      <c r="D121" s="17"/>
      <c r="E121" s="17"/>
      <c r="F121" s="17"/>
      <c r="G121" s="17"/>
      <c r="H121" s="17"/>
      <c r="I121" s="17"/>
      <c r="J121" s="17"/>
      <c r="K121" s="17"/>
      <c r="L121" s="17"/>
    </row>
    <row r="122" spans="1:17" ht="15" x14ac:dyDescent="0.25">
      <c r="A122" s="21" t="s">
        <v>309</v>
      </c>
      <c r="B122" s="157"/>
      <c r="C122" s="21"/>
      <c r="D122" s="21"/>
      <c r="E122" s="378"/>
      <c r="F122" s="378"/>
      <c r="G122" s="166"/>
      <c r="H122" s="166"/>
      <c r="I122" s="19"/>
      <c r="J122" s="19"/>
      <c r="K122" s="19"/>
      <c r="L122" s="19"/>
    </row>
    <row r="123" spans="1:17" ht="45" x14ac:dyDescent="0.2">
      <c r="A123" s="19"/>
      <c r="B123" s="15" t="s">
        <v>5</v>
      </c>
      <c r="C123" s="16" t="s">
        <v>301</v>
      </c>
      <c r="D123" s="16"/>
      <c r="E123" s="156" t="s">
        <v>303</v>
      </c>
      <c r="F123" s="156" t="s">
        <v>304</v>
      </c>
      <c r="G123" s="16" t="s">
        <v>300</v>
      </c>
      <c r="H123" s="16" t="s">
        <v>243</v>
      </c>
      <c r="I123" s="16" t="s">
        <v>9</v>
      </c>
      <c r="J123" s="19"/>
      <c r="K123" s="19"/>
      <c r="L123" s="16"/>
    </row>
    <row r="124" spans="1:17" x14ac:dyDescent="0.2">
      <c r="A124" s="17"/>
      <c r="B124" s="22" t="s">
        <v>239</v>
      </c>
      <c r="C124" s="68">
        <v>250</v>
      </c>
      <c r="D124" s="68"/>
      <c r="E124" s="22">
        <f t="shared" ref="E124:F133" si="28">SUMIF($B$22:$B$120,$B124,E$22:E$120)</f>
        <v>0</v>
      </c>
      <c r="F124" s="22">
        <f t="shared" si="28"/>
        <v>0</v>
      </c>
      <c r="G124" s="22">
        <f t="shared" ref="G124:G133" si="29">E124+F124</f>
        <v>0</v>
      </c>
      <c r="H124" s="22">
        <f t="shared" ref="H124:H133" si="30">SUMIF($B$22:$B$120,$B124,J$22:J$120)</f>
        <v>0</v>
      </c>
      <c r="I124" s="155">
        <f t="shared" ref="I124:I133" si="31">H124*C124</f>
        <v>0</v>
      </c>
      <c r="L124" s="43"/>
    </row>
    <row r="125" spans="1:17" x14ac:dyDescent="0.2">
      <c r="A125" s="17"/>
      <c r="B125" s="22" t="s">
        <v>359</v>
      </c>
      <c r="C125" s="68">
        <v>180</v>
      </c>
      <c r="D125" s="68"/>
      <c r="E125" s="22">
        <f t="shared" si="28"/>
        <v>0</v>
      </c>
      <c r="F125" s="22">
        <f t="shared" si="28"/>
        <v>0</v>
      </c>
      <c r="G125" s="22">
        <f>E125+F125</f>
        <v>0</v>
      </c>
      <c r="H125" s="22">
        <f t="shared" si="30"/>
        <v>0</v>
      </c>
      <c r="I125" s="155">
        <f>H125*C125</f>
        <v>0</v>
      </c>
      <c r="L125" s="43"/>
    </row>
    <row r="126" spans="1:17" x14ac:dyDescent="0.2">
      <c r="A126" s="17"/>
      <c r="B126" s="22" t="s">
        <v>11</v>
      </c>
      <c r="C126" s="68">
        <v>150</v>
      </c>
      <c r="D126" s="68"/>
      <c r="E126" s="22">
        <f t="shared" si="28"/>
        <v>0</v>
      </c>
      <c r="F126" s="22">
        <f t="shared" si="28"/>
        <v>0</v>
      </c>
      <c r="G126" s="22">
        <f t="shared" si="29"/>
        <v>0</v>
      </c>
      <c r="H126" s="22">
        <f t="shared" si="30"/>
        <v>0</v>
      </c>
      <c r="I126" s="155">
        <f t="shared" si="31"/>
        <v>0</v>
      </c>
      <c r="L126" s="43"/>
    </row>
    <row r="127" spans="1:17" x14ac:dyDescent="0.2">
      <c r="A127" s="17"/>
      <c r="B127" s="22" t="s">
        <v>238</v>
      </c>
      <c r="C127" s="68">
        <v>120</v>
      </c>
      <c r="D127" s="68"/>
      <c r="E127" s="22">
        <f t="shared" si="28"/>
        <v>0</v>
      </c>
      <c r="F127" s="22">
        <f t="shared" si="28"/>
        <v>0</v>
      </c>
      <c r="G127" s="22">
        <f t="shared" si="29"/>
        <v>0</v>
      </c>
      <c r="H127" s="22">
        <f t="shared" si="30"/>
        <v>0</v>
      </c>
      <c r="I127" s="155">
        <f t="shared" si="31"/>
        <v>0</v>
      </c>
      <c r="L127" s="43"/>
    </row>
    <row r="128" spans="1:17" x14ac:dyDescent="0.2">
      <c r="A128" s="17"/>
      <c r="B128" s="50" t="s">
        <v>358</v>
      </c>
      <c r="C128" s="69">
        <v>100</v>
      </c>
      <c r="D128" s="69"/>
      <c r="E128" s="50">
        <f t="shared" si="28"/>
        <v>0</v>
      </c>
      <c r="F128" s="50">
        <f t="shared" si="28"/>
        <v>0</v>
      </c>
      <c r="G128" s="50">
        <f t="shared" si="29"/>
        <v>0</v>
      </c>
      <c r="H128" s="50">
        <f t="shared" si="30"/>
        <v>0</v>
      </c>
      <c r="I128" s="51">
        <f t="shared" si="31"/>
        <v>0</v>
      </c>
      <c r="L128" s="43"/>
    </row>
    <row r="129" spans="1:15" x14ac:dyDescent="0.2">
      <c r="A129" s="22"/>
      <c r="B129" s="22" t="s">
        <v>242</v>
      </c>
      <c r="C129" s="68">
        <v>80</v>
      </c>
      <c r="D129" s="68"/>
      <c r="E129" s="22">
        <f t="shared" si="28"/>
        <v>0</v>
      </c>
      <c r="F129" s="22">
        <f t="shared" si="28"/>
        <v>0</v>
      </c>
      <c r="G129" s="22">
        <f t="shared" si="29"/>
        <v>0</v>
      </c>
      <c r="H129" s="22">
        <f t="shared" si="30"/>
        <v>0</v>
      </c>
      <c r="I129" s="155">
        <f t="shared" si="31"/>
        <v>0</v>
      </c>
      <c r="L129" s="43"/>
    </row>
    <row r="130" spans="1:15" x14ac:dyDescent="0.2">
      <c r="A130" s="22"/>
      <c r="B130" s="22" t="s">
        <v>351</v>
      </c>
      <c r="C130" s="68">
        <v>64</v>
      </c>
      <c r="D130" s="68"/>
      <c r="E130" s="22">
        <f t="shared" si="28"/>
        <v>0</v>
      </c>
      <c r="F130" s="22">
        <f t="shared" si="28"/>
        <v>0</v>
      </c>
      <c r="G130" s="22">
        <f>E130+F130</f>
        <v>0</v>
      </c>
      <c r="H130" s="22">
        <f t="shared" si="30"/>
        <v>0</v>
      </c>
      <c r="I130" s="155">
        <f>H130*C130</f>
        <v>0</v>
      </c>
      <c r="L130" s="43"/>
    </row>
    <row r="131" spans="1:15" x14ac:dyDescent="0.2">
      <c r="A131" s="17"/>
      <c r="B131" s="22" t="s">
        <v>18</v>
      </c>
      <c r="C131" s="68">
        <v>48</v>
      </c>
      <c r="D131" s="68"/>
      <c r="E131" s="22">
        <f t="shared" si="28"/>
        <v>0</v>
      </c>
      <c r="F131" s="22">
        <f t="shared" si="28"/>
        <v>0</v>
      </c>
      <c r="G131" s="22">
        <f t="shared" si="29"/>
        <v>0</v>
      </c>
      <c r="H131" s="22">
        <f t="shared" si="30"/>
        <v>0</v>
      </c>
      <c r="I131" s="155">
        <f t="shared" si="31"/>
        <v>0</v>
      </c>
      <c r="L131" s="43"/>
    </row>
    <row r="132" spans="1:15" x14ac:dyDescent="0.2">
      <c r="A132" s="17"/>
      <c r="B132" s="22" t="s">
        <v>240</v>
      </c>
      <c r="C132" s="68">
        <v>36</v>
      </c>
      <c r="D132" s="68"/>
      <c r="E132" s="22">
        <f t="shared" si="28"/>
        <v>0</v>
      </c>
      <c r="F132" s="22">
        <f t="shared" si="28"/>
        <v>0</v>
      </c>
      <c r="G132" s="22">
        <f t="shared" si="29"/>
        <v>0</v>
      </c>
      <c r="H132" s="22">
        <f t="shared" si="30"/>
        <v>0</v>
      </c>
      <c r="I132" s="155">
        <f t="shared" si="31"/>
        <v>0</v>
      </c>
      <c r="L132" s="43"/>
    </row>
    <row r="133" spans="1:15" x14ac:dyDescent="0.2">
      <c r="A133" s="17"/>
      <c r="B133" s="50" t="s">
        <v>108</v>
      </c>
      <c r="C133" s="69">
        <v>30</v>
      </c>
      <c r="D133" s="69"/>
      <c r="E133" s="50">
        <f t="shared" si="28"/>
        <v>0</v>
      </c>
      <c r="F133" s="50">
        <f t="shared" si="28"/>
        <v>0</v>
      </c>
      <c r="G133" s="50">
        <f t="shared" si="29"/>
        <v>0</v>
      </c>
      <c r="H133" s="50">
        <f t="shared" si="30"/>
        <v>0</v>
      </c>
      <c r="I133" s="51">
        <f t="shared" si="31"/>
        <v>0</v>
      </c>
      <c r="L133" s="43"/>
    </row>
    <row r="134" spans="1:15" x14ac:dyDescent="0.2">
      <c r="A134" s="17"/>
      <c r="B134" s="35" t="s">
        <v>32</v>
      </c>
      <c r="C134" s="13"/>
      <c r="D134" s="13"/>
      <c r="E134" s="29">
        <f>SUM(E124:E133)</f>
        <v>0</v>
      </c>
      <c r="F134" s="29">
        <f>SUM(F124:F133)</f>
        <v>0</v>
      </c>
      <c r="G134" s="29">
        <f>SUM(G124:G133)</f>
        <v>0</v>
      </c>
      <c r="H134" s="29">
        <f>SUM(H124:H133)</f>
        <v>0</v>
      </c>
      <c r="I134" s="28">
        <f>SUM(I124:I133)</f>
        <v>0</v>
      </c>
      <c r="L134" s="33"/>
    </row>
    <row r="135" spans="1:15" x14ac:dyDescent="0.2">
      <c r="A135" s="17"/>
      <c r="B135" s="26" t="s">
        <v>337</v>
      </c>
      <c r="C135" s="17"/>
      <c r="D135" s="17"/>
      <c r="E135" s="17"/>
      <c r="F135" s="17"/>
      <c r="G135" s="17"/>
      <c r="H135" s="29">
        <f>SUM(H126:H134)</f>
        <v>0</v>
      </c>
      <c r="I135" s="28">
        <f>I134*(1/(1-_CirculationEfficiency))</f>
        <v>0</v>
      </c>
      <c r="J135" s="17"/>
      <c r="K135" s="17"/>
      <c r="L135" s="17"/>
      <c r="M135" s="303"/>
      <c r="N135" s="303"/>
      <c r="O135" s="303"/>
    </row>
    <row r="136" spans="1:15" ht="5.65" customHeight="1" x14ac:dyDescent="0.2">
      <c r="A136" s="17"/>
      <c r="B136" s="26"/>
      <c r="C136" s="17"/>
      <c r="D136" s="17"/>
      <c r="E136" s="17"/>
      <c r="F136" s="17"/>
      <c r="G136" s="17"/>
      <c r="H136" s="17"/>
      <c r="I136" s="28"/>
      <c r="J136" s="17"/>
      <c r="K136" s="17"/>
      <c r="L136" s="17"/>
      <c r="M136" s="303"/>
      <c r="N136" s="303"/>
      <c r="O136" s="303"/>
    </row>
    <row r="137" spans="1:15" x14ac:dyDescent="0.2">
      <c r="A137" s="17"/>
      <c r="B137" s="149" t="s">
        <v>31</v>
      </c>
      <c r="C137" s="17"/>
      <c r="D137" s="17"/>
      <c r="E137" s="17"/>
      <c r="F137" s="17"/>
      <c r="H137" s="17">
        <f>SUM(H124:H128)</f>
        <v>0</v>
      </c>
      <c r="K137" s="17"/>
      <c r="L137" s="17"/>
      <c r="M137" s="303"/>
      <c r="N137" s="303"/>
      <c r="O137" s="303"/>
    </row>
    <row r="138" spans="1:15" x14ac:dyDescent="0.2">
      <c r="A138" s="17"/>
      <c r="B138" s="149" t="s">
        <v>29</v>
      </c>
      <c r="C138" s="17"/>
      <c r="D138" s="17"/>
      <c r="E138" s="17"/>
      <c r="F138" s="17"/>
      <c r="H138" s="17">
        <f>SUM(H129:H133)</f>
        <v>0</v>
      </c>
      <c r="K138" s="17"/>
      <c r="L138" s="17"/>
      <c r="M138" s="303"/>
      <c r="N138" s="303"/>
      <c r="O138" s="303"/>
    </row>
    <row r="139" spans="1:15" x14ac:dyDescent="0.2">
      <c r="A139" s="17"/>
      <c r="B139" s="17"/>
      <c r="C139" s="17"/>
      <c r="D139" s="17"/>
      <c r="E139" s="17"/>
      <c r="F139" s="17"/>
      <c r="G139" s="17"/>
      <c r="H139" s="17"/>
      <c r="I139" s="151"/>
      <c r="J139" s="17"/>
      <c r="K139" s="17"/>
      <c r="L139" s="17"/>
      <c r="M139" s="303"/>
      <c r="N139" s="303"/>
      <c r="O139" s="303"/>
    </row>
    <row r="140" spans="1:15" ht="21" customHeight="1" x14ac:dyDescent="0.25">
      <c r="A140" s="163" t="s">
        <v>310</v>
      </c>
      <c r="B140" s="157"/>
      <c r="C140" s="21"/>
      <c r="D140" s="21"/>
      <c r="E140" s="373" t="s">
        <v>324</v>
      </c>
      <c r="F140" s="374"/>
      <c r="G140" s="373" t="s">
        <v>325</v>
      </c>
      <c r="H140" s="374"/>
      <c r="I140" s="200" t="s">
        <v>308</v>
      </c>
      <c r="J140" s="22"/>
      <c r="L140" s="195"/>
      <c r="M140" s="304"/>
      <c r="N140" s="304"/>
    </row>
    <row r="141" spans="1:15" ht="33.75" x14ac:dyDescent="0.2">
      <c r="A141" s="19"/>
      <c r="B141" s="15" t="s">
        <v>5</v>
      </c>
      <c r="C141" s="16" t="s">
        <v>301</v>
      </c>
      <c r="D141" s="16"/>
      <c r="E141" s="160" t="s">
        <v>305</v>
      </c>
      <c r="F141" s="202" t="s">
        <v>9</v>
      </c>
      <c r="G141" s="160" t="s">
        <v>305</v>
      </c>
      <c r="H141" s="16" t="s">
        <v>9</v>
      </c>
      <c r="I141" s="160" t="s">
        <v>305</v>
      </c>
      <c r="J141" s="22"/>
      <c r="K141" s="17"/>
      <c r="L141" s="195"/>
      <c r="M141" s="304"/>
      <c r="N141" s="304"/>
    </row>
    <row r="142" spans="1:15" x14ac:dyDescent="0.2">
      <c r="A142" s="17"/>
      <c r="B142" s="22" t="s">
        <v>239</v>
      </c>
      <c r="C142" s="68">
        <v>250</v>
      </c>
      <c r="D142" s="68"/>
      <c r="E142" s="158">
        <f t="shared" ref="E142:E153" si="32">SUMIF($B$22:$B$120,$B142,G$22:G$120)</f>
        <v>0</v>
      </c>
      <c r="F142" s="155">
        <f>E142*$C142</f>
        <v>0</v>
      </c>
      <c r="G142" s="158">
        <f t="shared" ref="G142:G151" si="33">SUMIF($B$22:$B$120,$B142,H$22:H$120)</f>
        <v>0</v>
      </c>
      <c r="H142" s="155">
        <f t="shared" ref="H142:H151" si="34">G142*$C142</f>
        <v>0</v>
      </c>
      <c r="I142" s="158">
        <f t="shared" ref="I142:I151" si="35">SUM(E142+G142)</f>
        <v>0</v>
      </c>
      <c r="J142" s="22"/>
      <c r="L142" s="155"/>
      <c r="M142" s="304"/>
      <c r="N142" s="304"/>
    </row>
    <row r="143" spans="1:15" x14ac:dyDescent="0.2">
      <c r="A143" s="17"/>
      <c r="B143" s="22" t="s">
        <v>359</v>
      </c>
      <c r="C143" s="68">
        <v>180</v>
      </c>
      <c r="D143" s="68"/>
      <c r="E143" s="158">
        <f>SUMIF($B$22:$B$120,$B143,G$22:G$120)</f>
        <v>0</v>
      </c>
      <c r="F143" s="155">
        <f>E143*$C143</f>
        <v>0</v>
      </c>
      <c r="G143" s="158">
        <f>SUMIF($B$22:$B$120,$B143,H$22:H$120)</f>
        <v>0</v>
      </c>
      <c r="H143" s="155">
        <f>G143*$C143</f>
        <v>0</v>
      </c>
      <c r="I143" s="158">
        <f>SUM(E143+G143)</f>
        <v>0</v>
      </c>
      <c r="J143" s="22"/>
      <c r="L143" s="155"/>
      <c r="M143" s="304"/>
      <c r="N143" s="304"/>
    </row>
    <row r="144" spans="1:15" x14ac:dyDescent="0.2">
      <c r="A144" s="17"/>
      <c r="B144" s="22" t="s">
        <v>11</v>
      </c>
      <c r="C144" s="68">
        <v>150</v>
      </c>
      <c r="D144" s="68"/>
      <c r="E144" s="158">
        <f t="shared" si="32"/>
        <v>0</v>
      </c>
      <c r="F144" s="155">
        <f t="shared" ref="F144:F151" si="36">E144*$C144</f>
        <v>0</v>
      </c>
      <c r="G144" s="158">
        <f t="shared" si="33"/>
        <v>0</v>
      </c>
      <c r="H144" s="155">
        <f t="shared" si="34"/>
        <v>0</v>
      </c>
      <c r="I144" s="158">
        <f t="shared" si="35"/>
        <v>0</v>
      </c>
      <c r="J144" s="22"/>
      <c r="K144" s="17"/>
      <c r="L144" s="155"/>
      <c r="M144" s="304"/>
      <c r="N144" s="304"/>
    </row>
    <row r="145" spans="1:15" x14ac:dyDescent="0.2">
      <c r="A145" s="17"/>
      <c r="B145" s="22" t="s">
        <v>238</v>
      </c>
      <c r="C145" s="68">
        <v>120</v>
      </c>
      <c r="D145" s="68"/>
      <c r="E145" s="158">
        <f t="shared" si="32"/>
        <v>0</v>
      </c>
      <c r="F145" s="155">
        <f t="shared" si="36"/>
        <v>0</v>
      </c>
      <c r="G145" s="158">
        <f t="shared" si="33"/>
        <v>0</v>
      </c>
      <c r="H145" s="155">
        <f t="shared" si="34"/>
        <v>0</v>
      </c>
      <c r="I145" s="158">
        <f t="shared" si="35"/>
        <v>0</v>
      </c>
      <c r="J145" s="22"/>
      <c r="L145" s="155"/>
      <c r="M145" s="304"/>
      <c r="N145" s="304"/>
    </row>
    <row r="146" spans="1:15" x14ac:dyDescent="0.2">
      <c r="A146" s="17"/>
      <c r="B146" s="50" t="s">
        <v>358</v>
      </c>
      <c r="C146" s="69">
        <v>100</v>
      </c>
      <c r="D146" s="69"/>
      <c r="E146" s="159">
        <f t="shared" si="32"/>
        <v>0</v>
      </c>
      <c r="F146" s="51">
        <f t="shared" si="36"/>
        <v>0</v>
      </c>
      <c r="G146" s="159">
        <f t="shared" si="33"/>
        <v>0</v>
      </c>
      <c r="H146" s="51">
        <f t="shared" si="34"/>
        <v>0</v>
      </c>
      <c r="I146" s="159">
        <f t="shared" si="35"/>
        <v>0</v>
      </c>
      <c r="J146" s="22"/>
      <c r="L146" s="155"/>
      <c r="M146" s="304"/>
      <c r="N146" s="304"/>
    </row>
    <row r="147" spans="1:15" x14ac:dyDescent="0.2">
      <c r="A147" s="22"/>
      <c r="B147" s="22" t="s">
        <v>242</v>
      </c>
      <c r="C147" s="68">
        <v>80</v>
      </c>
      <c r="D147" s="68"/>
      <c r="E147" s="158">
        <f t="shared" si="32"/>
        <v>0</v>
      </c>
      <c r="F147" s="155">
        <f t="shared" si="36"/>
        <v>0</v>
      </c>
      <c r="G147" s="158">
        <f t="shared" si="33"/>
        <v>0</v>
      </c>
      <c r="H147" s="155">
        <f t="shared" si="34"/>
        <v>0</v>
      </c>
      <c r="I147" s="158">
        <f t="shared" si="35"/>
        <v>0</v>
      </c>
      <c r="J147" s="22"/>
      <c r="K147" s="17"/>
      <c r="L147" s="155"/>
      <c r="M147" s="304"/>
      <c r="N147" s="304"/>
    </row>
    <row r="148" spans="1:15" x14ac:dyDescent="0.2">
      <c r="A148" s="22"/>
      <c r="B148" s="22" t="s">
        <v>351</v>
      </c>
      <c r="C148" s="68">
        <v>64</v>
      </c>
      <c r="D148" s="68"/>
      <c r="E148" s="158">
        <f t="shared" si="32"/>
        <v>0</v>
      </c>
      <c r="F148" s="155">
        <f>E148*$C148</f>
        <v>0</v>
      </c>
      <c r="G148" s="158">
        <f t="shared" si="33"/>
        <v>0</v>
      </c>
      <c r="H148" s="155">
        <f>G148*$C148</f>
        <v>0</v>
      </c>
      <c r="I148" s="158">
        <f>SUM(E148+G148)</f>
        <v>0</v>
      </c>
      <c r="J148" s="22"/>
      <c r="K148" s="17"/>
      <c r="L148" s="155"/>
      <c r="M148" s="304"/>
      <c r="N148" s="304"/>
    </row>
    <row r="149" spans="1:15" x14ac:dyDescent="0.2">
      <c r="A149" s="17"/>
      <c r="B149" s="22" t="s">
        <v>18</v>
      </c>
      <c r="C149" s="68">
        <v>48</v>
      </c>
      <c r="D149" s="68"/>
      <c r="E149" s="158">
        <f t="shared" si="32"/>
        <v>0</v>
      </c>
      <c r="F149" s="155">
        <f t="shared" si="36"/>
        <v>0</v>
      </c>
      <c r="G149" s="158">
        <f t="shared" si="33"/>
        <v>0</v>
      </c>
      <c r="H149" s="155">
        <f t="shared" si="34"/>
        <v>0</v>
      </c>
      <c r="I149" s="158">
        <f t="shared" si="35"/>
        <v>0</v>
      </c>
      <c r="J149" s="22"/>
      <c r="L149" s="155"/>
      <c r="M149" s="304"/>
      <c r="N149" s="304"/>
    </row>
    <row r="150" spans="1:15" x14ac:dyDescent="0.2">
      <c r="A150" s="17"/>
      <c r="B150" s="22" t="s">
        <v>240</v>
      </c>
      <c r="C150" s="68">
        <v>36</v>
      </c>
      <c r="D150" s="68"/>
      <c r="E150" s="158">
        <f t="shared" si="32"/>
        <v>0</v>
      </c>
      <c r="F150" s="155">
        <f t="shared" si="36"/>
        <v>0</v>
      </c>
      <c r="G150" s="158">
        <f t="shared" si="33"/>
        <v>0</v>
      </c>
      <c r="H150" s="155">
        <f t="shared" si="34"/>
        <v>0</v>
      </c>
      <c r="I150" s="158">
        <f t="shared" si="35"/>
        <v>0</v>
      </c>
      <c r="J150" s="22"/>
      <c r="K150" s="17"/>
      <c r="L150" s="155"/>
      <c r="M150" s="304"/>
      <c r="N150" s="304"/>
    </row>
    <row r="151" spans="1:15" x14ac:dyDescent="0.2">
      <c r="A151" s="17"/>
      <c r="B151" s="50" t="s">
        <v>108</v>
      </c>
      <c r="C151" s="69">
        <v>30</v>
      </c>
      <c r="D151" s="69"/>
      <c r="E151" s="159">
        <f t="shared" si="32"/>
        <v>0</v>
      </c>
      <c r="F151" s="51">
        <f t="shared" si="36"/>
        <v>0</v>
      </c>
      <c r="G151" s="159">
        <f t="shared" si="33"/>
        <v>0</v>
      </c>
      <c r="H151" s="51">
        <f t="shared" si="34"/>
        <v>0</v>
      </c>
      <c r="I151" s="159">
        <f t="shared" si="35"/>
        <v>0</v>
      </c>
      <c r="J151" s="22"/>
      <c r="L151" s="155"/>
      <c r="M151" s="304"/>
      <c r="N151" s="304"/>
    </row>
    <row r="152" spans="1:15" x14ac:dyDescent="0.2">
      <c r="A152" s="17"/>
      <c r="B152" s="35" t="s">
        <v>32</v>
      </c>
      <c r="C152" s="13"/>
      <c r="D152" s="13"/>
      <c r="E152" s="158">
        <f t="shared" si="32"/>
        <v>0</v>
      </c>
      <c r="F152" s="28">
        <f>SUM(F142:F151)</f>
        <v>0</v>
      </c>
      <c r="G152" s="162">
        <f>SUM(G142:G151)</f>
        <v>0</v>
      </c>
      <c r="H152" s="199">
        <f>SUM(H142:H151)</f>
        <v>0</v>
      </c>
      <c r="I152" s="36">
        <f>SUM(I142:I151)</f>
        <v>0</v>
      </c>
      <c r="J152" s="22"/>
      <c r="K152" s="17"/>
      <c r="M152" s="304"/>
      <c r="N152" s="304"/>
    </row>
    <row r="153" spans="1:15" x14ac:dyDescent="0.2">
      <c r="A153" s="17"/>
      <c r="B153" s="35" t="s">
        <v>337</v>
      </c>
      <c r="C153" s="13"/>
      <c r="D153" s="13"/>
      <c r="E153" s="165">
        <f t="shared" si="32"/>
        <v>0</v>
      </c>
      <c r="F153" s="196">
        <f>F152*(1/(1-_CirculationEfficiency))</f>
        <v>0</v>
      </c>
      <c r="G153" s="197"/>
      <c r="H153" s="198">
        <f>H152*(1/(1-_CirculationEfficiency))</f>
        <v>0</v>
      </c>
      <c r="I153" s="196">
        <f>SUM(F153+H153)</f>
        <v>0</v>
      </c>
      <c r="J153" s="22"/>
      <c r="L153" s="33"/>
      <c r="M153" s="304"/>
      <c r="N153" s="304"/>
    </row>
    <row r="154" spans="1:15" ht="3.4" customHeight="1" x14ac:dyDescent="0.2">
      <c r="A154" s="17"/>
      <c r="B154" s="17"/>
      <c r="C154" s="17"/>
      <c r="D154" s="17"/>
      <c r="E154" s="158"/>
      <c r="F154" s="17"/>
      <c r="G154" s="158"/>
      <c r="H154" s="22"/>
      <c r="I154" s="158"/>
      <c r="J154" s="26"/>
      <c r="K154" s="17"/>
      <c r="L154" s="22"/>
      <c r="M154" s="305"/>
      <c r="N154" s="305"/>
      <c r="O154" s="303"/>
    </row>
    <row r="155" spans="1:15" x14ac:dyDescent="0.2">
      <c r="A155" s="17"/>
      <c r="B155" s="149" t="s">
        <v>31</v>
      </c>
      <c r="D155" s="17"/>
      <c r="E155" s="158">
        <f>SUM(E142:E146)</f>
        <v>0</v>
      </c>
      <c r="F155" s="17"/>
      <c r="G155" s="158">
        <f>SUM(G142:G146)</f>
        <v>0</v>
      </c>
      <c r="H155" s="22"/>
      <c r="I155" s="158">
        <f>SUM(I142:I146)</f>
        <v>0</v>
      </c>
      <c r="J155" s="22"/>
      <c r="L155" s="22"/>
      <c r="M155" s="305"/>
      <c r="N155" s="305"/>
      <c r="O155" s="303"/>
    </row>
    <row r="156" spans="1:15" x14ac:dyDescent="0.2">
      <c r="A156" s="17"/>
      <c r="B156" s="149" t="s">
        <v>29</v>
      </c>
      <c r="D156" s="17"/>
      <c r="E156" s="158">
        <f>SUM(E147:E151)</f>
        <v>0</v>
      </c>
      <c r="F156" s="17"/>
      <c r="G156" s="158">
        <f>SUM(G147:G151)</f>
        <v>0</v>
      </c>
      <c r="H156" s="22"/>
      <c r="I156" s="158">
        <f>SUM(I147:I151)</f>
        <v>0</v>
      </c>
      <c r="J156" s="26"/>
      <c r="K156" s="17"/>
      <c r="L156" s="22"/>
      <c r="M156" s="305"/>
      <c r="N156" s="305"/>
      <c r="O156" s="303"/>
    </row>
    <row r="157" spans="1:15" x14ac:dyDescent="0.2">
      <c r="A157" s="17"/>
      <c r="B157" s="17"/>
      <c r="C157" s="151"/>
      <c r="D157" s="17"/>
      <c r="E157" s="17"/>
      <c r="F157" s="17"/>
      <c r="G157" s="17"/>
      <c r="H157" s="22"/>
      <c r="I157" s="22"/>
      <c r="J157" s="22"/>
      <c r="L157" s="17"/>
      <c r="M157" s="305"/>
      <c r="N157" s="305"/>
      <c r="O157" s="303"/>
    </row>
    <row r="158" spans="1:15" x14ac:dyDescent="0.2">
      <c r="A158" s="18" t="s">
        <v>245</v>
      </c>
      <c r="B158" s="17"/>
      <c r="C158" s="17"/>
      <c r="D158" s="17"/>
      <c r="E158" s="17"/>
      <c r="F158" s="17"/>
      <c r="G158" s="17"/>
      <c r="H158" s="17"/>
      <c r="I158" s="17"/>
      <c r="J158" s="17"/>
      <c r="K158" s="17"/>
      <c r="L158" s="17"/>
      <c r="M158" s="305"/>
      <c r="N158" s="305"/>
      <c r="O158" s="303"/>
    </row>
    <row r="159" spans="1:15" x14ac:dyDescent="0.2">
      <c r="A159" s="18" t="s">
        <v>244</v>
      </c>
      <c r="B159" s="17"/>
      <c r="C159" s="17"/>
      <c r="D159" s="17"/>
      <c r="E159" s="17"/>
      <c r="F159" s="17"/>
      <c r="G159" s="17"/>
      <c r="H159" s="17"/>
      <c r="I159" s="17"/>
      <c r="J159" s="17"/>
      <c r="K159" s="17"/>
      <c r="L159" s="17"/>
      <c r="M159" s="303"/>
      <c r="N159" s="303"/>
      <c r="O159" s="303"/>
    </row>
    <row r="160" spans="1:15" x14ac:dyDescent="0.2">
      <c r="A160" s="18"/>
      <c r="B160" s="17"/>
      <c r="C160" s="17"/>
      <c r="D160" s="17"/>
      <c r="E160" s="17"/>
      <c r="F160" s="17"/>
      <c r="G160" s="17"/>
      <c r="H160" s="17"/>
      <c r="I160" s="17"/>
      <c r="J160" s="17"/>
      <c r="K160" s="17"/>
      <c r="L160" s="17"/>
      <c r="M160" s="303"/>
      <c r="N160" s="303"/>
      <c r="O160" s="303"/>
    </row>
    <row r="161" spans="1:15" x14ac:dyDescent="0.2">
      <c r="A161" s="17"/>
      <c r="B161" s="17"/>
      <c r="C161" s="17"/>
      <c r="D161" s="17"/>
      <c r="E161" s="17"/>
      <c r="F161" s="17"/>
      <c r="G161" s="17"/>
      <c r="H161" s="17"/>
      <c r="I161" s="17"/>
      <c r="J161" s="17"/>
      <c r="L161" s="17"/>
      <c r="M161" s="303"/>
      <c r="N161" s="303"/>
      <c r="O161" s="303"/>
    </row>
    <row r="162" spans="1:15" x14ac:dyDescent="0.2">
      <c r="A162" s="17"/>
      <c r="B162" s="17"/>
      <c r="C162" s="17"/>
      <c r="D162" s="17"/>
      <c r="E162" s="17"/>
      <c r="F162" s="17"/>
      <c r="G162" s="17"/>
      <c r="H162" s="17"/>
      <c r="I162" s="17"/>
      <c r="J162" s="17"/>
      <c r="K162" s="17"/>
      <c r="L162" s="17"/>
      <c r="M162" s="303"/>
      <c r="N162" s="303"/>
      <c r="O162" s="303"/>
    </row>
    <row r="163" spans="1:15" x14ac:dyDescent="0.2">
      <c r="A163" s="17"/>
      <c r="B163" s="17"/>
      <c r="C163" s="17"/>
      <c r="D163" s="17"/>
      <c r="E163" s="17"/>
      <c r="F163" s="17"/>
      <c r="G163" s="17"/>
      <c r="H163" s="17"/>
      <c r="I163" s="17"/>
      <c r="J163" s="17"/>
      <c r="K163" s="17"/>
      <c r="L163" s="17"/>
      <c r="M163" s="303"/>
      <c r="N163" s="303"/>
      <c r="O163" s="303"/>
    </row>
    <row r="164" spans="1:15" x14ac:dyDescent="0.2">
      <c r="A164" s="17"/>
      <c r="B164" s="17"/>
      <c r="C164" s="17"/>
      <c r="D164" s="17"/>
      <c r="E164" s="17"/>
      <c r="F164" s="17"/>
      <c r="G164" s="17"/>
      <c r="H164" s="17"/>
      <c r="I164" s="17"/>
      <c r="J164" s="17"/>
      <c r="K164" s="17"/>
      <c r="L164" s="17"/>
      <c r="M164" s="303"/>
      <c r="N164" s="303"/>
      <c r="O164" s="303"/>
    </row>
    <row r="165" spans="1:15" x14ac:dyDescent="0.2">
      <c r="A165" s="17"/>
      <c r="B165" s="17"/>
      <c r="C165" s="17"/>
      <c r="D165" s="17"/>
      <c r="E165" s="17"/>
      <c r="F165" s="17"/>
      <c r="G165" s="17"/>
      <c r="H165" s="17"/>
      <c r="I165" s="17"/>
      <c r="J165" s="17"/>
      <c r="K165" s="17"/>
      <c r="L165" s="17"/>
      <c r="M165" s="303"/>
      <c r="N165" s="303"/>
      <c r="O165" s="303"/>
    </row>
    <row r="166" spans="1:15" x14ac:dyDescent="0.2">
      <c r="A166" s="17"/>
      <c r="B166" s="17"/>
      <c r="C166" s="17"/>
      <c r="D166" s="17"/>
      <c r="E166" s="17"/>
      <c r="F166" s="17"/>
      <c r="G166" s="17"/>
      <c r="H166" s="17"/>
      <c r="I166" s="17"/>
      <c r="J166" s="17"/>
      <c r="K166" s="17"/>
      <c r="L166" s="17"/>
      <c r="M166" s="303"/>
      <c r="N166" s="303"/>
      <c r="O166" s="303"/>
    </row>
    <row r="167" spans="1:15" x14ac:dyDescent="0.2">
      <c r="A167" s="17"/>
      <c r="B167" s="17"/>
      <c r="C167" s="17"/>
      <c r="D167" s="17"/>
      <c r="E167" s="17"/>
      <c r="F167" s="17"/>
      <c r="G167" s="17"/>
      <c r="H167" s="17"/>
      <c r="I167" s="17"/>
      <c r="J167" s="17"/>
      <c r="K167" s="17"/>
      <c r="L167" s="17"/>
      <c r="M167" s="303"/>
      <c r="N167" s="303"/>
      <c r="O167" s="303"/>
    </row>
    <row r="168" spans="1:15" x14ac:dyDescent="0.2">
      <c r="A168" s="17"/>
      <c r="B168" s="17"/>
      <c r="C168" s="17"/>
      <c r="D168" s="17"/>
      <c r="E168" s="17"/>
      <c r="F168" s="17"/>
      <c r="G168" s="17"/>
      <c r="H168" s="17"/>
      <c r="I168" s="17"/>
      <c r="J168" s="17"/>
      <c r="K168" s="17"/>
      <c r="L168" s="17"/>
      <c r="M168" s="303"/>
      <c r="N168" s="303"/>
      <c r="O168" s="303"/>
    </row>
    <row r="169" spans="1:15" x14ac:dyDescent="0.2">
      <c r="A169" s="17"/>
      <c r="B169" s="17"/>
      <c r="C169" s="17"/>
      <c r="D169" s="17"/>
      <c r="E169" s="17"/>
      <c r="F169" s="17"/>
      <c r="G169" s="17"/>
      <c r="H169" s="17"/>
      <c r="I169" s="17"/>
      <c r="J169" s="17"/>
      <c r="K169" s="17"/>
      <c r="L169" s="17"/>
      <c r="M169" s="303"/>
      <c r="N169" s="303"/>
      <c r="O169" s="303"/>
    </row>
    <row r="170" spans="1:15" x14ac:dyDescent="0.2">
      <c r="A170" s="17"/>
      <c r="B170" s="17"/>
      <c r="C170" s="17"/>
      <c r="D170" s="17"/>
      <c r="E170" s="17"/>
      <c r="F170" s="17"/>
      <c r="G170" s="17"/>
      <c r="H170" s="17"/>
      <c r="I170" s="17"/>
      <c r="J170" s="17"/>
      <c r="K170" s="17"/>
      <c r="L170" s="17"/>
      <c r="M170" s="303"/>
      <c r="N170" s="303"/>
      <c r="O170" s="303"/>
    </row>
  </sheetData>
  <sheetProtection selectLockedCells="1"/>
  <mergeCells count="24">
    <mergeCell ref="E122:F122"/>
    <mergeCell ref="I35:K35"/>
    <mergeCell ref="I21:K21"/>
    <mergeCell ref="I105:K105"/>
    <mergeCell ref="I91:K91"/>
    <mergeCell ref="I77:K77"/>
    <mergeCell ref="I63:K63"/>
    <mergeCell ref="I49:K49"/>
    <mergeCell ref="E140:F140"/>
    <mergeCell ref="G140:H140"/>
    <mergeCell ref="E105:H105"/>
    <mergeCell ref="B105:C105"/>
    <mergeCell ref="B21:C21"/>
    <mergeCell ref="B35:C35"/>
    <mergeCell ref="B49:C49"/>
    <mergeCell ref="B63:C63"/>
    <mergeCell ref="B77:C77"/>
    <mergeCell ref="B91:C91"/>
    <mergeCell ref="E21:H21"/>
    <mergeCell ref="E35:H35"/>
    <mergeCell ref="E49:H49"/>
    <mergeCell ref="E63:H63"/>
    <mergeCell ref="E77:H77"/>
    <mergeCell ref="E91:H91"/>
  </mergeCells>
  <phoneticPr fontId="25" type="noConversion"/>
  <dataValidations count="2">
    <dataValidation type="decimal" operator="greaterThanOrEqual" allowBlank="1" showErrorMessage="1" errorTitle="Invalid Entry" error="Please enter a number value greater than or equal to 0." sqref="E23:H32 E43:H43 E57:H57 E71:H71 E85:H85 E99:H99 E113:H113 E38:H38 E52:H52 E66:H66 E80:H80 E94:H94 E108:H108 E41:H41 E55:H55 E69:H69 E83:H83 E97:H97 E111:H111" xr:uid="{00000000-0002-0000-0200-000000000000}">
      <formula1>0</formula1>
    </dataValidation>
    <dataValidation type="decimal" operator="greaterThanOrEqual" allowBlank="1" showInputMessage="1" showErrorMessage="1" errorTitle="Invalid Entry" error="Please enter a number value greater than or equal to 0." sqref="E100:H102 E44:H46 E58:H60 E72:H74 E86:H88 E114:H116 E98:H98 E42:H42 E56:H56 E70:H70 E84:H84 E37:H37 E51:H51 E65:H65 E79:H79 E93:H93 E107:H107 E39:H40 E53:H54 E67:H68 E81:H82 E95:H96 E109:H110 E112:H112" xr:uid="{00000000-0002-0000-0200-000001000000}">
      <formula1>0</formula1>
    </dataValidation>
  </dataValidations>
  <pageMargins left="0.7" right="0.7" top="0.75" bottom="0.75" header="0.3" footer="0.3"/>
  <pageSetup scale="62" orientation="portrait" r:id="rId1"/>
  <rowBreaks count="3" manualBreakCount="3">
    <brk id="62" max="11" man="1"/>
    <brk id="121" max="11" man="1"/>
    <brk id="15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66FFFF"/>
    <pageSetUpPr fitToPage="1"/>
  </sheetPr>
  <dimension ref="A1:J72"/>
  <sheetViews>
    <sheetView zoomScaleNormal="100" zoomScaleSheetLayoutView="70" workbookViewId="0">
      <selection activeCell="E13" sqref="E13"/>
    </sheetView>
  </sheetViews>
  <sheetFormatPr defaultColWidth="8.7109375" defaultRowHeight="14.25" x14ac:dyDescent="0.2"/>
  <cols>
    <col min="1" max="1" width="9.28515625" style="2" customWidth="1"/>
    <col min="2" max="2" width="28.28515625" style="2" customWidth="1"/>
    <col min="3" max="6" width="8.140625" style="2" customWidth="1"/>
    <col min="7" max="7" width="40" style="2" customWidth="1"/>
    <col min="8" max="16384" width="8.7109375" style="2"/>
  </cols>
  <sheetData>
    <row r="1" spans="1:10" ht="18" x14ac:dyDescent="0.25">
      <c r="A1" s="8" t="s">
        <v>0</v>
      </c>
      <c r="B1" s="8"/>
      <c r="C1" s="8"/>
      <c r="D1" s="8"/>
      <c r="E1" s="8"/>
      <c r="F1" s="8"/>
      <c r="G1" s="8"/>
    </row>
    <row r="2" spans="1:10" ht="18" x14ac:dyDescent="0.25">
      <c r="A2" s="8" t="s">
        <v>1</v>
      </c>
      <c r="B2" s="8"/>
      <c r="C2" s="8"/>
      <c r="D2" s="8"/>
      <c r="E2" s="8"/>
      <c r="F2" s="8"/>
      <c r="G2" s="8"/>
    </row>
    <row r="3" spans="1:10" ht="18" x14ac:dyDescent="0.25">
      <c r="A3" s="8" t="s">
        <v>403</v>
      </c>
      <c r="B3" s="8"/>
      <c r="C3" s="8"/>
      <c r="D3" s="8"/>
      <c r="E3" s="8"/>
      <c r="F3" s="8"/>
      <c r="G3" s="8"/>
    </row>
    <row r="4" spans="1:10" ht="18" x14ac:dyDescent="0.25">
      <c r="A4" s="9" t="s">
        <v>2</v>
      </c>
      <c r="B4" s="9"/>
      <c r="C4" s="9"/>
      <c r="D4" s="9"/>
      <c r="E4" s="9"/>
      <c r="F4" s="9"/>
      <c r="G4" s="9"/>
    </row>
    <row r="5" spans="1:10" ht="15" thickBot="1" x14ac:dyDescent="0.25">
      <c r="A5" s="10"/>
      <c r="B5" s="10"/>
      <c r="C5" s="10"/>
      <c r="D5" s="10"/>
      <c r="E5" s="10"/>
      <c r="F5" s="10"/>
      <c r="G5" s="10"/>
    </row>
    <row r="6" spans="1:10" x14ac:dyDescent="0.2">
      <c r="A6" s="11" t="s">
        <v>8</v>
      </c>
    </row>
    <row r="7" spans="1:10" x14ac:dyDescent="0.2">
      <c r="A7" s="20"/>
    </row>
    <row r="8" spans="1:10" ht="14.65" customHeight="1" x14ac:dyDescent="0.2">
      <c r="A8" s="38" t="s">
        <v>39</v>
      </c>
      <c r="C8" s="211" t="s">
        <v>343</v>
      </c>
      <c r="D8" s="380">
        <f>G24+G48+G69</f>
        <v>0</v>
      </c>
      <c r="E8" s="380"/>
    </row>
    <row r="10" spans="1:10" ht="15" x14ac:dyDescent="0.25">
      <c r="A10" s="21" t="s">
        <v>35</v>
      </c>
      <c r="B10" s="21"/>
      <c r="C10" s="21"/>
      <c r="D10" s="19"/>
      <c r="E10" s="19"/>
      <c r="F10" s="19"/>
      <c r="G10" s="19"/>
    </row>
    <row r="11" spans="1:10" ht="33.75" x14ac:dyDescent="0.2">
      <c r="A11" s="19"/>
      <c r="B11" s="15" t="s">
        <v>5</v>
      </c>
      <c r="C11" s="16" t="s">
        <v>57</v>
      </c>
      <c r="D11" s="16" t="s">
        <v>42</v>
      </c>
      <c r="E11" s="16" t="s">
        <v>36</v>
      </c>
      <c r="F11" s="16" t="s">
        <v>9</v>
      </c>
      <c r="G11" s="16" t="s">
        <v>7</v>
      </c>
    </row>
    <row r="12" spans="1:10" x14ac:dyDescent="0.2">
      <c r="A12" s="26" t="s">
        <v>38</v>
      </c>
      <c r="B12" s="12"/>
      <c r="C12" s="12"/>
      <c r="D12" s="12"/>
      <c r="E12" s="12"/>
      <c r="F12" s="12"/>
      <c r="G12" s="12"/>
    </row>
    <row r="13" spans="1:10" x14ac:dyDescent="0.2">
      <c r="A13" s="17"/>
      <c r="B13" s="34" t="s">
        <v>45</v>
      </c>
      <c r="C13" s="298">
        <v>64</v>
      </c>
      <c r="D13" s="39">
        <v>4</v>
      </c>
      <c r="E13" s="213"/>
      <c r="F13" s="23">
        <f>E13*C13</f>
        <v>0</v>
      </c>
      <c r="G13" s="214"/>
    </row>
    <row r="14" spans="1:10" x14ac:dyDescent="0.2">
      <c r="A14" s="17"/>
      <c r="B14" s="34" t="s">
        <v>46</v>
      </c>
      <c r="C14" s="298">
        <v>100</v>
      </c>
      <c r="D14" s="39" t="s">
        <v>43</v>
      </c>
      <c r="E14" s="213"/>
      <c r="F14" s="23">
        <f>E14*C14</f>
        <v>0</v>
      </c>
      <c r="G14" s="214"/>
    </row>
    <row r="15" spans="1:10" x14ac:dyDescent="0.2">
      <c r="A15" s="22"/>
      <c r="B15" s="34" t="s">
        <v>47</v>
      </c>
      <c r="C15" s="298">
        <v>165</v>
      </c>
      <c r="D15" s="39" t="s">
        <v>44</v>
      </c>
      <c r="E15" s="213"/>
      <c r="F15" s="23">
        <f>E15*C15</f>
        <v>0</v>
      </c>
      <c r="G15" s="214"/>
    </row>
    <row r="16" spans="1:10" x14ac:dyDescent="0.2">
      <c r="A16" s="17"/>
      <c r="B16" s="35" t="s">
        <v>6</v>
      </c>
      <c r="C16" s="13"/>
      <c r="D16" s="29"/>
      <c r="E16" s="29">
        <f>SUM(E13:E15)</f>
        <v>0</v>
      </c>
      <c r="F16" s="36">
        <f>SUM(F13:F15)</f>
        <v>0</v>
      </c>
      <c r="G16" s="33">
        <f>F16*(1/(1-_CirculationEfficiency))</f>
        <v>0</v>
      </c>
      <c r="H16" s="17"/>
      <c r="I16" s="17"/>
      <c r="J16" s="17"/>
    </row>
    <row r="17" spans="1:10" x14ac:dyDescent="0.2">
      <c r="A17" s="17"/>
      <c r="B17" s="12"/>
      <c r="C17" s="12"/>
      <c r="D17" s="12"/>
      <c r="E17" s="12"/>
      <c r="F17" s="37"/>
      <c r="G17" s="12"/>
      <c r="H17" s="12"/>
    </row>
    <row r="18" spans="1:10" x14ac:dyDescent="0.2">
      <c r="A18" s="26" t="s">
        <v>37</v>
      </c>
      <c r="B18" s="12"/>
      <c r="C18" s="12"/>
      <c r="D18" s="12"/>
      <c r="E18" s="12"/>
      <c r="F18" s="37"/>
      <c r="G18" s="12"/>
      <c r="H18" s="12"/>
      <c r="I18" s="12"/>
      <c r="J18" s="12"/>
    </row>
    <row r="19" spans="1:10" x14ac:dyDescent="0.2">
      <c r="A19" s="17"/>
      <c r="B19" s="34" t="s">
        <v>45</v>
      </c>
      <c r="C19" s="298">
        <v>165</v>
      </c>
      <c r="D19" s="299" t="s">
        <v>43</v>
      </c>
      <c r="E19" s="213"/>
      <c r="F19" s="23">
        <f>E19*C19</f>
        <v>0</v>
      </c>
      <c r="G19" s="214"/>
    </row>
    <row r="20" spans="1:10" x14ac:dyDescent="0.2">
      <c r="A20" s="17"/>
      <c r="B20" s="34" t="s">
        <v>46</v>
      </c>
      <c r="C20" s="298">
        <v>273</v>
      </c>
      <c r="D20" s="299" t="s">
        <v>397</v>
      </c>
      <c r="E20" s="213"/>
      <c r="F20" s="23">
        <f>E20*C20</f>
        <v>0</v>
      </c>
      <c r="G20" s="214"/>
    </row>
    <row r="21" spans="1:10" x14ac:dyDescent="0.2">
      <c r="A21" s="17"/>
      <c r="B21" s="34" t="s">
        <v>47</v>
      </c>
      <c r="C21" s="298">
        <v>750</v>
      </c>
      <c r="D21" s="299" t="s">
        <v>48</v>
      </c>
      <c r="E21" s="213"/>
      <c r="F21" s="23">
        <f>E21*C21</f>
        <v>0</v>
      </c>
      <c r="G21" s="214"/>
    </row>
    <row r="22" spans="1:10" x14ac:dyDescent="0.2">
      <c r="A22" s="17"/>
      <c r="B22" s="35" t="s">
        <v>6</v>
      </c>
      <c r="C22" s="13"/>
      <c r="D22" s="29"/>
      <c r="E22" s="29">
        <f>SUM(E19:E21)</f>
        <v>0</v>
      </c>
      <c r="F22" s="36">
        <f>SUM(F19:F21)</f>
        <v>0</v>
      </c>
      <c r="G22" s="33">
        <f>F22*(1/(1-_CirculationEfficiency))</f>
        <v>0</v>
      </c>
      <c r="H22" s="17"/>
      <c r="I22" s="17"/>
      <c r="J22" s="17"/>
    </row>
    <row r="23" spans="1:10" x14ac:dyDescent="0.2">
      <c r="A23" s="17"/>
      <c r="B23" s="17"/>
      <c r="C23" s="17"/>
      <c r="D23" s="17"/>
      <c r="E23" s="17"/>
      <c r="F23" s="17"/>
      <c r="G23" s="17"/>
      <c r="H23" s="17"/>
      <c r="I23" s="17"/>
      <c r="J23" s="17"/>
    </row>
    <row r="24" spans="1:10" x14ac:dyDescent="0.2">
      <c r="A24" s="35" t="s">
        <v>40</v>
      </c>
      <c r="C24" s="13"/>
      <c r="D24" s="29"/>
      <c r="E24" s="29">
        <f>E16+E22</f>
        <v>0</v>
      </c>
      <c r="F24" s="36">
        <f>F16+F22</f>
        <v>0</v>
      </c>
      <c r="G24" s="33">
        <f>F24*(1/(1-_CirculationEfficiency))</f>
        <v>0</v>
      </c>
      <c r="H24" s="17"/>
      <c r="I24" s="17"/>
      <c r="J24" s="17"/>
    </row>
    <row r="25" spans="1:10" x14ac:dyDescent="0.2">
      <c r="A25" s="17"/>
      <c r="B25" s="17"/>
      <c r="C25" s="17"/>
      <c r="D25" s="17"/>
      <c r="E25" s="17"/>
      <c r="F25" s="17"/>
      <c r="G25" s="17"/>
      <c r="H25" s="17"/>
      <c r="I25" s="17"/>
      <c r="J25" s="17"/>
    </row>
    <row r="26" spans="1:10" x14ac:dyDescent="0.2">
      <c r="A26" s="17"/>
      <c r="B26" s="17"/>
      <c r="C26" s="17"/>
      <c r="D26" s="17"/>
      <c r="E26" s="17"/>
      <c r="G26" s="17"/>
      <c r="H26" s="17"/>
      <c r="I26" s="17"/>
      <c r="J26" s="17"/>
    </row>
    <row r="27" spans="1:10" ht="15" x14ac:dyDescent="0.25">
      <c r="A27" s="21" t="s">
        <v>56</v>
      </c>
      <c r="B27" s="21"/>
      <c r="C27" s="21"/>
      <c r="D27" s="19"/>
      <c r="E27" s="19"/>
      <c r="F27" s="19"/>
      <c r="G27" s="19"/>
    </row>
    <row r="28" spans="1:10" ht="33.75" x14ac:dyDescent="0.2">
      <c r="A28" s="19"/>
      <c r="B28" s="15" t="s">
        <v>5</v>
      </c>
      <c r="C28" s="16" t="s">
        <v>57</v>
      </c>
      <c r="D28" s="16" t="s">
        <v>42</v>
      </c>
      <c r="E28" s="16" t="s">
        <v>36</v>
      </c>
      <c r="F28" s="16" t="s">
        <v>9</v>
      </c>
      <c r="G28" s="16" t="s">
        <v>7</v>
      </c>
    </row>
    <row r="29" spans="1:10" x14ac:dyDescent="0.2">
      <c r="A29" s="26" t="s">
        <v>41</v>
      </c>
      <c r="B29" s="12"/>
      <c r="C29" s="12"/>
      <c r="D29" s="12"/>
      <c r="E29" s="12"/>
      <c r="F29" s="12"/>
      <c r="G29" s="12"/>
    </row>
    <row r="30" spans="1:10" x14ac:dyDescent="0.2">
      <c r="A30" s="17"/>
      <c r="B30" s="297" t="s">
        <v>365</v>
      </c>
      <c r="C30" s="298">
        <v>64</v>
      </c>
      <c r="D30" s="299" t="s">
        <v>393</v>
      </c>
      <c r="E30" s="213"/>
      <c r="F30" s="23">
        <f>E30*C30</f>
        <v>0</v>
      </c>
      <c r="G30" s="214"/>
    </row>
    <row r="31" spans="1:10" x14ac:dyDescent="0.2">
      <c r="A31" s="17"/>
      <c r="B31" s="297" t="s">
        <v>45</v>
      </c>
      <c r="C31" s="298">
        <v>150</v>
      </c>
      <c r="D31" s="299" t="s">
        <v>394</v>
      </c>
      <c r="E31" s="213"/>
      <c r="F31" s="23">
        <f>E31*C31</f>
        <v>0</v>
      </c>
      <c r="G31" s="214"/>
    </row>
    <row r="32" spans="1:10" x14ac:dyDescent="0.2">
      <c r="A32" s="17"/>
      <c r="B32" s="297" t="s">
        <v>46</v>
      </c>
      <c r="C32" s="298">
        <v>250</v>
      </c>
      <c r="D32" s="299" t="s">
        <v>395</v>
      </c>
      <c r="E32" s="213"/>
      <c r="F32" s="23">
        <f>E32*C32</f>
        <v>0</v>
      </c>
      <c r="G32" s="214"/>
    </row>
    <row r="33" spans="1:10" x14ac:dyDescent="0.2">
      <c r="A33" s="22"/>
      <c r="B33" s="297" t="s">
        <v>47</v>
      </c>
      <c r="C33" s="298">
        <v>378</v>
      </c>
      <c r="D33" s="299" t="s">
        <v>396</v>
      </c>
      <c r="E33" s="213"/>
      <c r="F33" s="23">
        <f>E33*C33</f>
        <v>0</v>
      </c>
      <c r="G33" s="214"/>
    </row>
    <row r="34" spans="1:10" x14ac:dyDescent="0.2">
      <c r="A34" s="17"/>
      <c r="B34" s="35" t="s">
        <v>6</v>
      </c>
      <c r="C34" s="13"/>
      <c r="D34" s="29"/>
      <c r="E34" s="29">
        <f>SUM(E30:E33)</f>
        <v>0</v>
      </c>
      <c r="F34" s="36">
        <f>SUM(F30:F33)</f>
        <v>0</v>
      </c>
      <c r="G34" s="33">
        <f>F34*(1/(1-_CirculationEfficiency))</f>
        <v>0</v>
      </c>
      <c r="H34" s="17"/>
      <c r="I34" s="17"/>
      <c r="J34" s="17"/>
    </row>
    <row r="35" spans="1:10" x14ac:dyDescent="0.2">
      <c r="A35" s="17"/>
      <c r="B35" s="12"/>
      <c r="C35" s="12"/>
      <c r="D35" s="12"/>
      <c r="E35" s="12"/>
      <c r="F35" s="37"/>
      <c r="G35" s="12"/>
      <c r="H35" s="12"/>
    </row>
    <row r="36" spans="1:10" ht="22.5" x14ac:dyDescent="0.2">
      <c r="A36" s="26" t="s">
        <v>50</v>
      </c>
      <c r="B36" s="12"/>
      <c r="C36" s="12"/>
      <c r="D36" s="40" t="s">
        <v>51</v>
      </c>
      <c r="E36" s="12"/>
      <c r="F36" s="37"/>
      <c r="G36" s="12"/>
      <c r="H36" s="12"/>
      <c r="I36" s="12"/>
      <c r="J36" s="12"/>
    </row>
    <row r="37" spans="1:10" x14ac:dyDescent="0.2">
      <c r="A37" s="17"/>
      <c r="B37" s="34" t="s">
        <v>45</v>
      </c>
      <c r="C37" s="13">
        <v>120</v>
      </c>
      <c r="D37" s="39" t="s">
        <v>49</v>
      </c>
      <c r="E37" s="213"/>
      <c r="F37" s="23">
        <f>E37*C37</f>
        <v>0</v>
      </c>
      <c r="G37" s="214"/>
    </row>
    <row r="38" spans="1:10" x14ac:dyDescent="0.2">
      <c r="A38" s="17"/>
      <c r="B38" s="34" t="s">
        <v>46</v>
      </c>
      <c r="C38" s="13">
        <v>160</v>
      </c>
      <c r="D38" s="39" t="s">
        <v>52</v>
      </c>
      <c r="E38" s="213"/>
      <c r="F38" s="23">
        <f>E38*C38</f>
        <v>0</v>
      </c>
      <c r="G38" s="214"/>
    </row>
    <row r="39" spans="1:10" x14ac:dyDescent="0.2">
      <c r="A39" s="17"/>
      <c r="B39" s="34" t="s">
        <v>47</v>
      </c>
      <c r="C39" s="13">
        <v>250</v>
      </c>
      <c r="D39" s="39" t="s">
        <v>53</v>
      </c>
      <c r="E39" s="213"/>
      <c r="F39" s="23">
        <f>E39*C39</f>
        <v>0</v>
      </c>
      <c r="G39" s="214"/>
    </row>
    <row r="40" spans="1:10" x14ac:dyDescent="0.2">
      <c r="A40" s="17"/>
      <c r="B40" s="35" t="s">
        <v>6</v>
      </c>
      <c r="C40" s="13"/>
      <c r="D40" s="29"/>
      <c r="E40" s="29">
        <f>SUM(E37:E39)</f>
        <v>0</v>
      </c>
      <c r="F40" s="36">
        <f>SUM(F37:F39)</f>
        <v>0</v>
      </c>
      <c r="G40" s="33">
        <f>F40*(1/(1-_CirculationEfficiency))</f>
        <v>0</v>
      </c>
      <c r="H40" s="17"/>
      <c r="I40" s="17"/>
      <c r="J40" s="17"/>
    </row>
    <row r="41" spans="1:10" x14ac:dyDescent="0.2">
      <c r="A41" s="17"/>
      <c r="B41" s="17"/>
      <c r="C41" s="17"/>
      <c r="D41" s="17"/>
      <c r="E41" s="17"/>
      <c r="F41" s="17"/>
      <c r="G41" s="17"/>
      <c r="H41" s="17"/>
      <c r="I41" s="17"/>
      <c r="J41" s="17"/>
    </row>
    <row r="42" spans="1:10" x14ac:dyDescent="0.2">
      <c r="A42" s="26" t="s">
        <v>54</v>
      </c>
      <c r="B42" s="12"/>
      <c r="C42" s="12"/>
      <c r="D42" s="40"/>
      <c r="E42" s="12"/>
      <c r="F42" s="37"/>
      <c r="G42" s="12"/>
      <c r="H42" s="12"/>
      <c r="I42" s="12"/>
      <c r="J42" s="12"/>
    </row>
    <row r="43" spans="1:10" x14ac:dyDescent="0.2">
      <c r="A43" s="17"/>
      <c r="B43" s="34" t="s">
        <v>45</v>
      </c>
      <c r="C43" s="13">
        <v>125</v>
      </c>
      <c r="D43" s="39"/>
      <c r="E43" s="213"/>
      <c r="F43" s="23">
        <f>E43*C43</f>
        <v>0</v>
      </c>
      <c r="G43" s="214"/>
    </row>
    <row r="44" spans="1:10" x14ac:dyDescent="0.2">
      <c r="A44" s="17"/>
      <c r="B44" s="34" t="s">
        <v>46</v>
      </c>
      <c r="C44" s="13">
        <v>250</v>
      </c>
      <c r="D44" s="39"/>
      <c r="E44" s="213"/>
      <c r="F44" s="23">
        <f>E44*C44</f>
        <v>0</v>
      </c>
      <c r="G44" s="214"/>
    </row>
    <row r="45" spans="1:10" x14ac:dyDescent="0.2">
      <c r="A45" s="17"/>
      <c r="B45" s="34" t="s">
        <v>47</v>
      </c>
      <c r="C45" s="13">
        <v>425</v>
      </c>
      <c r="D45" s="39"/>
      <c r="E45" s="213"/>
      <c r="F45" s="23">
        <f>E45*C45</f>
        <v>0</v>
      </c>
      <c r="G45" s="214"/>
    </row>
    <row r="46" spans="1:10" x14ac:dyDescent="0.2">
      <c r="A46" s="17"/>
      <c r="B46" s="35" t="s">
        <v>6</v>
      </c>
      <c r="C46" s="13"/>
      <c r="D46" s="29"/>
      <c r="E46" s="29">
        <f>SUM(E43:E45)</f>
        <v>0</v>
      </c>
      <c r="F46" s="36">
        <f>SUM(F43:F45)</f>
        <v>0</v>
      </c>
      <c r="G46" s="33">
        <f>F46*(1/(1-_CirculationEfficiency))</f>
        <v>0</v>
      </c>
      <c r="H46" s="17"/>
      <c r="I46" s="17"/>
      <c r="J46" s="17"/>
    </row>
    <row r="47" spans="1:10" x14ac:dyDescent="0.2">
      <c r="A47" s="17"/>
      <c r="B47" s="17"/>
      <c r="C47" s="17"/>
      <c r="D47" s="17"/>
      <c r="E47" s="17"/>
      <c r="F47" s="17"/>
      <c r="G47" s="17"/>
      <c r="H47" s="17"/>
      <c r="I47" s="17"/>
      <c r="J47" s="17"/>
    </row>
    <row r="48" spans="1:10" x14ac:dyDescent="0.2">
      <c r="A48" s="35" t="s">
        <v>55</v>
      </c>
      <c r="C48" s="13"/>
      <c r="D48" s="29"/>
      <c r="E48" s="29">
        <f>E34+E40+E46</f>
        <v>0</v>
      </c>
      <c r="F48" s="36">
        <f>F34+F40+F46</f>
        <v>0</v>
      </c>
      <c r="G48" s="33">
        <f>F48*(1/(1-_CirculationEfficiency))</f>
        <v>0</v>
      </c>
      <c r="H48" s="17"/>
      <c r="I48" s="17"/>
      <c r="J48" s="17"/>
    </row>
    <row r="49" spans="1:10" x14ac:dyDescent="0.2">
      <c r="A49" s="17"/>
      <c r="B49" s="17"/>
      <c r="C49" s="17"/>
      <c r="D49" s="17"/>
      <c r="E49" s="17"/>
      <c r="F49" s="17"/>
      <c r="G49" s="17"/>
      <c r="H49" s="17"/>
      <c r="I49" s="17"/>
      <c r="J49" s="17"/>
    </row>
    <row r="50" spans="1:10" ht="15" x14ac:dyDescent="0.25">
      <c r="A50" s="21" t="s">
        <v>292</v>
      </c>
      <c r="B50" s="21"/>
      <c r="C50" s="21"/>
      <c r="D50" s="19"/>
      <c r="E50" s="19"/>
      <c r="F50" s="19"/>
      <c r="G50" s="19"/>
    </row>
    <row r="51" spans="1:10" s="172" customFormat="1" ht="15" x14ac:dyDescent="0.25">
      <c r="A51" s="170" t="s">
        <v>59</v>
      </c>
      <c r="B51" s="21"/>
      <c r="C51" s="21"/>
      <c r="D51" s="171"/>
      <c r="E51" s="171"/>
      <c r="F51" s="171"/>
      <c r="G51" s="171"/>
    </row>
    <row r="52" spans="1:10" s="169" customFormat="1" ht="20.25" customHeight="1" x14ac:dyDescent="0.25">
      <c r="A52" s="167" t="s">
        <v>312</v>
      </c>
      <c r="B52" s="163"/>
      <c r="C52" s="163"/>
      <c r="D52" s="168"/>
      <c r="E52" s="168"/>
      <c r="F52" s="168"/>
      <c r="G52" s="168"/>
    </row>
    <row r="53" spans="1:10" ht="33.75" x14ac:dyDescent="0.2">
      <c r="A53" s="19"/>
      <c r="B53" s="15" t="s">
        <v>5</v>
      </c>
      <c r="C53" s="16" t="s">
        <v>10</v>
      </c>
      <c r="D53" s="16" t="s">
        <v>42</v>
      </c>
      <c r="E53" s="16" t="s">
        <v>36</v>
      </c>
      <c r="F53" s="16" t="s">
        <v>9</v>
      </c>
      <c r="G53" s="16" t="s">
        <v>7</v>
      </c>
    </row>
    <row r="54" spans="1:10" x14ac:dyDescent="0.2">
      <c r="A54" s="17"/>
      <c r="B54" s="215" t="s">
        <v>344</v>
      </c>
      <c r="C54" s="213">
        <v>200</v>
      </c>
      <c r="D54" s="213"/>
      <c r="E54" s="213"/>
      <c r="F54" s="23">
        <f>E54*C54</f>
        <v>0</v>
      </c>
      <c r="G54" s="215"/>
      <c r="H54" s="17"/>
      <c r="I54" s="17"/>
      <c r="J54" s="17"/>
    </row>
    <row r="55" spans="1:10" x14ac:dyDescent="0.2">
      <c r="A55" s="17"/>
      <c r="B55" s="215" t="s">
        <v>345</v>
      </c>
      <c r="C55" s="213">
        <v>150</v>
      </c>
      <c r="D55" s="213"/>
      <c r="E55" s="213"/>
      <c r="F55" s="23">
        <f t="shared" ref="F55:F68" si="0">E55*C55</f>
        <v>0</v>
      </c>
      <c r="G55" s="215"/>
      <c r="H55" s="17"/>
      <c r="I55" s="17"/>
      <c r="J55" s="17"/>
    </row>
    <row r="56" spans="1:10" x14ac:dyDescent="0.2">
      <c r="B56" s="215" t="s">
        <v>346</v>
      </c>
      <c r="C56" s="213">
        <v>150</v>
      </c>
      <c r="D56" s="213"/>
      <c r="E56" s="213"/>
      <c r="F56" s="23">
        <f t="shared" si="0"/>
        <v>0</v>
      </c>
      <c r="G56" s="215"/>
      <c r="H56" s="17"/>
      <c r="I56" s="17"/>
      <c r="J56" s="17"/>
    </row>
    <row r="57" spans="1:10" x14ac:dyDescent="0.2">
      <c r="A57" s="17"/>
      <c r="B57" s="215" t="s">
        <v>347</v>
      </c>
      <c r="C57" s="213">
        <v>350</v>
      </c>
      <c r="D57" s="213"/>
      <c r="E57" s="213"/>
      <c r="F57" s="23">
        <f t="shared" si="0"/>
        <v>0</v>
      </c>
      <c r="G57" s="215"/>
      <c r="H57" s="17"/>
      <c r="I57" s="17"/>
      <c r="J57" s="17"/>
    </row>
    <row r="58" spans="1:10" x14ac:dyDescent="0.2">
      <c r="B58" s="215" t="s">
        <v>348</v>
      </c>
      <c r="C58" s="213">
        <v>30</v>
      </c>
      <c r="D58" s="213"/>
      <c r="E58" s="213"/>
      <c r="F58" s="23">
        <f t="shared" si="0"/>
        <v>0</v>
      </c>
      <c r="G58" s="217"/>
    </row>
    <row r="59" spans="1:10" x14ac:dyDescent="0.2">
      <c r="B59" s="215" t="s">
        <v>349</v>
      </c>
      <c r="C59" s="213">
        <v>120</v>
      </c>
      <c r="D59" s="216"/>
      <c r="E59" s="213"/>
      <c r="F59" s="23">
        <f t="shared" si="0"/>
        <v>0</v>
      </c>
      <c r="G59" s="217"/>
    </row>
    <row r="60" spans="1:10" x14ac:dyDescent="0.2">
      <c r="B60" s="215" t="s">
        <v>350</v>
      </c>
      <c r="C60" s="213"/>
      <c r="D60" s="216"/>
      <c r="E60" s="213"/>
      <c r="F60" s="23">
        <f t="shared" si="0"/>
        <v>0</v>
      </c>
      <c r="G60" s="217"/>
    </row>
    <row r="61" spans="1:10" x14ac:dyDescent="0.2">
      <c r="B61" s="215"/>
      <c r="C61" s="213"/>
      <c r="D61" s="216"/>
      <c r="E61" s="213"/>
      <c r="F61" s="23">
        <f t="shared" si="0"/>
        <v>0</v>
      </c>
      <c r="G61" s="217"/>
    </row>
    <row r="62" spans="1:10" x14ac:dyDescent="0.2">
      <c r="B62" s="215"/>
      <c r="C62" s="213"/>
      <c r="D62" s="216"/>
      <c r="E62" s="213"/>
      <c r="F62" s="23">
        <f t="shared" si="0"/>
        <v>0</v>
      </c>
      <c r="G62" s="217"/>
    </row>
    <row r="63" spans="1:10" x14ac:dyDescent="0.2">
      <c r="B63" s="215"/>
      <c r="C63" s="213"/>
      <c r="D63" s="216"/>
      <c r="E63" s="213"/>
      <c r="F63" s="23">
        <f t="shared" si="0"/>
        <v>0</v>
      </c>
      <c r="G63" s="217"/>
    </row>
    <row r="64" spans="1:10" x14ac:dyDescent="0.2">
      <c r="B64" s="215"/>
      <c r="C64" s="213"/>
      <c r="D64" s="216"/>
      <c r="E64" s="213"/>
      <c r="F64" s="23">
        <f t="shared" si="0"/>
        <v>0</v>
      </c>
      <c r="G64" s="217"/>
    </row>
    <row r="65" spans="1:10" x14ac:dyDescent="0.2">
      <c r="B65" s="215"/>
      <c r="C65" s="213"/>
      <c r="D65" s="216"/>
      <c r="E65" s="213"/>
      <c r="F65" s="23">
        <f t="shared" si="0"/>
        <v>0</v>
      </c>
      <c r="G65" s="217"/>
    </row>
    <row r="66" spans="1:10" x14ac:dyDescent="0.2">
      <c r="B66" s="215"/>
      <c r="C66" s="213"/>
      <c r="D66" s="216"/>
      <c r="E66" s="213"/>
      <c r="F66" s="23">
        <f t="shared" si="0"/>
        <v>0</v>
      </c>
      <c r="G66" s="217"/>
    </row>
    <row r="67" spans="1:10" x14ac:dyDescent="0.2">
      <c r="B67" s="215"/>
      <c r="C67" s="213"/>
      <c r="D67" s="216"/>
      <c r="E67" s="213"/>
      <c r="F67" s="23">
        <f t="shared" si="0"/>
        <v>0</v>
      </c>
      <c r="G67" s="217"/>
    </row>
    <row r="68" spans="1:10" x14ac:dyDescent="0.2">
      <c r="B68" s="215"/>
      <c r="C68" s="213"/>
      <c r="D68" s="216"/>
      <c r="E68" s="213"/>
      <c r="F68" s="23">
        <f t="shared" si="0"/>
        <v>0</v>
      </c>
      <c r="G68" s="217"/>
    </row>
    <row r="69" spans="1:10" x14ac:dyDescent="0.2">
      <c r="A69" s="17"/>
      <c r="B69" s="35" t="s">
        <v>6</v>
      </c>
      <c r="C69" s="13"/>
      <c r="D69" s="29"/>
      <c r="E69" s="29">
        <f>SUM(E54:E68)</f>
        <v>0</v>
      </c>
      <c r="F69" s="36">
        <f>SUM(F54:F68)</f>
        <v>0</v>
      </c>
      <c r="G69" s="33">
        <f>F69*(1/(1-_CirculationEfficiency))</f>
        <v>0</v>
      </c>
      <c r="H69" s="17"/>
      <c r="I69" s="17"/>
      <c r="J69" s="17"/>
    </row>
    <row r="71" spans="1:10" x14ac:dyDescent="0.2">
      <c r="A71" s="18" t="s">
        <v>58</v>
      </c>
    </row>
    <row r="72" spans="1:10" x14ac:dyDescent="0.2">
      <c r="A72" s="18"/>
    </row>
  </sheetData>
  <sheetProtection selectLockedCells="1"/>
  <mergeCells count="1">
    <mergeCell ref="D8:E8"/>
  </mergeCells>
  <dataValidations count="1">
    <dataValidation type="decimal" operator="greaterThanOrEqual" allowBlank="1" showInputMessage="1" showErrorMessage="1" errorTitle="Invalid Entry" error="Please enter a number value greater than or equal to 0." sqref="E13:E15 E19:E21 E30:E33 E37:E39 E43:E45 C54:E68" xr:uid="{00000000-0002-0000-0300-000000000000}">
      <formula1>0</formula1>
    </dataValidation>
  </dataValidations>
  <pageMargins left="0.7" right="0.7" top="0.75" bottom="0.75" header="0.3" footer="0.3"/>
  <pageSetup scale="64" fitToWidth="0" orientation="portrait"/>
  <ignoredErrors>
    <ignoredError sqref="D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sheetPr>
  <dimension ref="A1:P68"/>
  <sheetViews>
    <sheetView zoomScaleNormal="100" zoomScaleSheetLayoutView="70" workbookViewId="0">
      <selection activeCell="A3" sqref="A3:IV3"/>
    </sheetView>
  </sheetViews>
  <sheetFormatPr defaultColWidth="8.7109375" defaultRowHeight="14.25" x14ac:dyDescent="0.2"/>
  <cols>
    <col min="1" max="1" width="2.7109375" style="2" customWidth="1"/>
    <col min="2" max="6" width="8.42578125" style="2" customWidth="1"/>
    <col min="7" max="7" width="12" style="2" customWidth="1"/>
    <col min="8" max="8" width="8.7109375" style="2"/>
    <col min="9" max="9" width="16.140625" style="2" customWidth="1"/>
    <col min="10" max="14" width="8.7109375" style="2"/>
    <col min="15" max="15" width="42.42578125" style="2" customWidth="1"/>
    <col min="16" max="16384" width="8.7109375" style="2"/>
  </cols>
  <sheetData>
    <row r="1" spans="1:16" ht="18" x14ac:dyDescent="0.25">
      <c r="A1" s="8" t="s">
        <v>0</v>
      </c>
      <c r="B1" s="8"/>
      <c r="C1" s="8"/>
      <c r="D1" s="8"/>
      <c r="E1" s="8"/>
      <c r="F1" s="8"/>
      <c r="G1" s="8"/>
      <c r="H1" s="8"/>
      <c r="I1" s="8"/>
    </row>
    <row r="2" spans="1:16" ht="18" x14ac:dyDescent="0.25">
      <c r="A2" s="8" t="s">
        <v>1</v>
      </c>
      <c r="B2" s="8"/>
      <c r="C2" s="8"/>
      <c r="D2" s="8"/>
      <c r="E2" s="8"/>
      <c r="F2" s="8"/>
      <c r="G2" s="8"/>
      <c r="H2" s="8"/>
      <c r="I2" s="8"/>
    </row>
    <row r="3" spans="1:16" ht="18" x14ac:dyDescent="0.25">
      <c r="A3" s="8" t="s">
        <v>403</v>
      </c>
      <c r="B3" s="8"/>
      <c r="C3" s="8"/>
      <c r="D3" s="8"/>
      <c r="E3" s="8"/>
      <c r="F3" s="8"/>
      <c r="G3" s="8"/>
      <c r="H3" s="8"/>
      <c r="I3" s="8"/>
    </row>
    <row r="4" spans="1:16" ht="18" x14ac:dyDescent="0.25">
      <c r="A4" s="9" t="s">
        <v>2</v>
      </c>
      <c r="B4" s="9"/>
      <c r="C4" s="9"/>
      <c r="D4" s="9"/>
      <c r="E4" s="9"/>
      <c r="F4" s="9"/>
      <c r="G4" s="9"/>
      <c r="H4" s="9"/>
      <c r="I4" s="9"/>
    </row>
    <row r="5" spans="1:16" ht="15" thickBot="1" x14ac:dyDescent="0.25">
      <c r="A5" s="10"/>
      <c r="B5" s="10"/>
      <c r="C5" s="10"/>
      <c r="D5" s="10"/>
      <c r="E5" s="10"/>
      <c r="F5" s="10"/>
      <c r="G5" s="10"/>
      <c r="H5" s="10"/>
      <c r="I5" s="10"/>
    </row>
    <row r="6" spans="1:16" x14ac:dyDescent="0.2">
      <c r="A6" s="11" t="s">
        <v>398</v>
      </c>
      <c r="B6" s="11"/>
    </row>
    <row r="7" spans="1:16" x14ac:dyDescent="0.2">
      <c r="A7" s="20"/>
      <c r="B7" s="20"/>
    </row>
    <row r="8" spans="1:16" ht="13.9" customHeight="1" x14ac:dyDescent="0.2">
      <c r="L8" s="177"/>
      <c r="M8" s="177"/>
      <c r="O8" s="177"/>
      <c r="P8" s="177"/>
    </row>
    <row r="9" spans="1:16" s="45" customFormat="1" ht="19.5" customHeight="1" x14ac:dyDescent="0.25">
      <c r="A9" s="382">
        <f>C13</f>
        <v>0</v>
      </c>
      <c r="B9" s="382"/>
      <c r="C9" s="382"/>
      <c r="D9" s="89" t="s">
        <v>329</v>
      </c>
      <c r="E9" s="89"/>
      <c r="F9" s="89"/>
      <c r="G9" s="90"/>
      <c r="H9" s="90"/>
      <c r="I9" s="90"/>
    </row>
    <row r="10" spans="1:16" ht="7.9" customHeight="1" x14ac:dyDescent="0.2">
      <c r="A10" s="173"/>
      <c r="B10" s="173"/>
      <c r="C10" s="174"/>
      <c r="D10" s="174"/>
      <c r="E10" s="174"/>
      <c r="F10" s="174"/>
    </row>
    <row r="11" spans="1:16" s="45" customFormat="1" ht="33.75" x14ac:dyDescent="0.25">
      <c r="B11" s="178"/>
      <c r="C11" s="179" t="s">
        <v>311</v>
      </c>
      <c r="D11" s="180" t="s">
        <v>324</v>
      </c>
      <c r="E11" s="180" t="s">
        <v>328</v>
      </c>
      <c r="F11" s="179" t="s">
        <v>314</v>
      </c>
    </row>
    <row r="12" spans="1:16" ht="21.75" customHeight="1" x14ac:dyDescent="0.2">
      <c r="B12" s="184" t="s">
        <v>104</v>
      </c>
      <c r="C12" s="181">
        <f>I31+I48+I67</f>
        <v>0</v>
      </c>
      <c r="D12" s="181">
        <f>I35</f>
        <v>0</v>
      </c>
      <c r="E12" s="181">
        <f>I39</f>
        <v>0</v>
      </c>
      <c r="F12" s="181">
        <f>SUM(C12:E12)</f>
        <v>0</v>
      </c>
      <c r="L12" s="45"/>
      <c r="M12" s="87"/>
      <c r="N12" s="88"/>
      <c r="O12" s="46"/>
    </row>
    <row r="13" spans="1:16" ht="21.75" customHeight="1" x14ac:dyDescent="0.2">
      <c r="B13" s="189" t="s">
        <v>107</v>
      </c>
      <c r="C13" s="188">
        <f>C12*(1+_RentableLoadFactor)</f>
        <v>0</v>
      </c>
      <c r="D13" s="188">
        <f>D12*(1+_RentableLoadFactor)</f>
        <v>0</v>
      </c>
      <c r="E13" s="188">
        <f>E12*(1+_RentableLoadFactor)</f>
        <v>0</v>
      </c>
      <c r="F13" s="188">
        <f>F12*(1+_RentableLoadFactor)</f>
        <v>0</v>
      </c>
      <c r="N13" s="88"/>
    </row>
    <row r="14" spans="1:16" x14ac:dyDescent="0.2">
      <c r="D14" s="173"/>
      <c r="E14" s="173"/>
      <c r="F14" s="173"/>
      <c r="N14" s="88"/>
    </row>
    <row r="15" spans="1:16" x14ac:dyDescent="0.2">
      <c r="D15" s="173"/>
      <c r="E15" s="173"/>
      <c r="F15" s="173"/>
    </row>
    <row r="16" spans="1:16" x14ac:dyDescent="0.2">
      <c r="A16" s="173"/>
      <c r="B16" s="183" t="str">
        <f>"USF = NSF + "&amp;ROUND((1/(1-_CirculationEfficiency)-1),2)*100&amp;"% for circulation within the dept/agency suite (circulation equals "&amp;_CirculationEfficiency*100&amp;"% of USF)"</f>
        <v>USF = NSF + 33% for circulation within the dept/agency suite (circulation equals 25% of USF)</v>
      </c>
      <c r="C16" s="173"/>
      <c r="D16" s="173"/>
      <c r="E16" s="173"/>
      <c r="F16" s="173"/>
    </row>
    <row r="17" spans="1:12" x14ac:dyDescent="0.2">
      <c r="A17" s="173"/>
      <c r="B17" s="182" t="str">
        <f>"RSF = USF + "&amp;_RentableLoadFactor*100&amp;"% load factor for building circulation and building support space"</f>
        <v>RSF = USF + 20% load factor for building circulation and building support space</v>
      </c>
      <c r="C17" s="173"/>
      <c r="D17" s="173"/>
      <c r="E17" s="173"/>
      <c r="F17" s="173"/>
    </row>
    <row r="19" spans="1:12" s="45" customFormat="1" ht="19.5" customHeight="1" x14ac:dyDescent="0.25">
      <c r="A19" s="91"/>
      <c r="B19" s="142">
        <f>'4. Worksheet - Personnel Space'!C14</f>
        <v>0</v>
      </c>
      <c r="C19" s="89" t="s">
        <v>330</v>
      </c>
      <c r="D19" s="91"/>
      <c r="E19" s="91"/>
      <c r="F19" s="89"/>
      <c r="G19" s="89"/>
      <c r="H19" s="89"/>
      <c r="I19" s="89"/>
      <c r="K19" s="87"/>
      <c r="L19" s="46"/>
    </row>
    <row r="20" spans="1:12" ht="8.65" customHeight="1" x14ac:dyDescent="0.2">
      <c r="C20" s="87"/>
      <c r="D20" s="87"/>
      <c r="E20" s="46"/>
      <c r="F20" s="46"/>
      <c r="K20" s="87"/>
      <c r="L20" s="47"/>
    </row>
    <row r="21" spans="1:12" ht="34.5" customHeight="1" x14ac:dyDescent="0.2">
      <c r="B21" s="178"/>
      <c r="C21" s="179" t="s">
        <v>311</v>
      </c>
      <c r="D21" s="180" t="s">
        <v>324</v>
      </c>
      <c r="E21" s="180" t="s">
        <v>328</v>
      </c>
      <c r="F21" s="179" t="s">
        <v>314</v>
      </c>
      <c r="K21" s="87"/>
      <c r="L21" s="47"/>
    </row>
    <row r="22" spans="1:12" ht="22.5" customHeight="1" x14ac:dyDescent="0.2">
      <c r="B22" s="185" t="s">
        <v>331</v>
      </c>
      <c r="C22" s="181">
        <f>'4. Worksheet - Personnel Space'!E134</f>
        <v>0</v>
      </c>
      <c r="D22" s="181">
        <f>'4. Worksheet - Personnel Space'!E152</f>
        <v>0</v>
      </c>
      <c r="E22" s="181">
        <f>'4. Worksheet - Personnel Space'!G152</f>
        <v>0</v>
      </c>
      <c r="F22" s="188">
        <f>SUM(C22:E22)</f>
        <v>0</v>
      </c>
      <c r="K22" s="92"/>
      <c r="L22" s="47"/>
    </row>
    <row r="23" spans="1:12" ht="22.5" customHeight="1" x14ac:dyDescent="0.2">
      <c r="B23" s="185" t="s">
        <v>333</v>
      </c>
      <c r="C23" s="181">
        <f>'4. Worksheet - Personnel Space'!F134</f>
        <v>0</v>
      </c>
      <c r="D23" s="181" t="s">
        <v>332</v>
      </c>
      <c r="E23" s="181" t="s">
        <v>332</v>
      </c>
      <c r="F23" s="188">
        <f>SUM(C23:E23)</f>
        <v>0</v>
      </c>
    </row>
    <row r="24" spans="1:12" ht="22.5" customHeight="1" x14ac:dyDescent="0.2">
      <c r="B24" s="187" t="s">
        <v>314</v>
      </c>
      <c r="C24" s="188">
        <f>SUM(C22:C23)</f>
        <v>0</v>
      </c>
      <c r="D24" s="188">
        <f>SUM(D22:D23)</f>
        <v>0</v>
      </c>
      <c r="E24" s="188">
        <f>SUM(E22:E23)</f>
        <v>0</v>
      </c>
      <c r="F24" s="188">
        <f>SUM(F22:F23)</f>
        <v>0</v>
      </c>
    </row>
    <row r="25" spans="1:12" ht="25.15" customHeight="1" x14ac:dyDescent="0.2">
      <c r="B25" s="186" t="s">
        <v>334</v>
      </c>
      <c r="C25" s="181" t="e">
        <f>#VALUE!</f>
        <v>#VALUE!</v>
      </c>
      <c r="D25" s="181" t="s">
        <v>332</v>
      </c>
      <c r="E25" s="181" t="s">
        <v>332</v>
      </c>
      <c r="F25" s="181" t="e">
        <f>#VALUE!</f>
        <v>#VALUE!</v>
      </c>
      <c r="G25" s="381" t="str">
        <f>"Hatch indicates benchmark target range for offices of "&amp;_OfficeTarget*100&amp;"% - "&amp;('Calculation Variables-Hide'!B18+_OfficeTarget)*100&amp;"% based on benchmarks"</f>
        <v>Hatch indicates benchmark target range for offices of 20% - 32% based on benchmarks</v>
      </c>
      <c r="H25" s="381"/>
      <c r="I25" s="381"/>
    </row>
    <row r="27" spans="1:12" ht="15" x14ac:dyDescent="0.25">
      <c r="A27" s="21" t="s">
        <v>99</v>
      </c>
      <c r="B27" s="21"/>
      <c r="C27" s="21"/>
      <c r="D27" s="21"/>
      <c r="E27" s="19"/>
      <c r="F27" s="19"/>
      <c r="G27" s="19"/>
      <c r="H27" s="19"/>
      <c r="I27" s="19"/>
    </row>
    <row r="28" spans="1:12" ht="22.5" x14ac:dyDescent="0.2">
      <c r="A28" s="19"/>
      <c r="B28" s="19"/>
      <c r="C28" s="15" t="s">
        <v>5</v>
      </c>
      <c r="D28" s="15"/>
      <c r="E28" s="16"/>
      <c r="F28" s="16"/>
      <c r="G28" s="16" t="s">
        <v>97</v>
      </c>
      <c r="H28" s="16" t="s">
        <v>9</v>
      </c>
      <c r="I28" s="16" t="s">
        <v>103</v>
      </c>
    </row>
    <row r="29" spans="1:12" x14ac:dyDescent="0.2">
      <c r="A29" s="44" t="s">
        <v>311</v>
      </c>
      <c r="B29" s="44"/>
      <c r="C29" s="52" t="s">
        <v>101</v>
      </c>
      <c r="D29" s="52"/>
      <c r="E29" s="53"/>
      <c r="F29" s="53"/>
      <c r="G29" s="54">
        <f>'4. Worksheet - Personnel Space'!H137</f>
        <v>0</v>
      </c>
      <c r="H29" s="55">
        <f>SUM('4. Worksheet - Personnel Space'!I124:I127)</f>
        <v>0</v>
      </c>
      <c r="I29" s="43"/>
    </row>
    <row r="30" spans="1:12" x14ac:dyDescent="0.2">
      <c r="A30" s="22"/>
      <c r="B30" s="22"/>
      <c r="C30" s="52" t="s">
        <v>102</v>
      </c>
      <c r="D30" s="52"/>
      <c r="E30" s="53"/>
      <c r="F30" s="53"/>
      <c r="G30" s="54">
        <f>'4. Worksheet - Personnel Space'!H138</f>
        <v>0</v>
      </c>
      <c r="H30" s="55">
        <f>SUM('4. Worksheet - Personnel Space'!I129:I133)</f>
        <v>0</v>
      </c>
      <c r="I30" s="43"/>
    </row>
    <row r="31" spans="1:12" x14ac:dyDescent="0.2">
      <c r="A31" s="17"/>
      <c r="B31" s="17"/>
      <c r="C31" s="35" t="s">
        <v>96</v>
      </c>
      <c r="D31" s="35"/>
      <c r="E31" s="29"/>
      <c r="F31" s="29"/>
      <c r="G31" s="29">
        <f>SUM(G29:G30)</f>
        <v>0</v>
      </c>
      <c r="H31" s="36">
        <f>'4. Worksheet - Personnel Space'!I134</f>
        <v>0</v>
      </c>
      <c r="I31" s="30">
        <f>'4. Worksheet - Personnel Space'!I135</f>
        <v>0</v>
      </c>
      <c r="J31" s="17"/>
      <c r="K31" s="17"/>
      <c r="L31" s="17"/>
    </row>
    <row r="32" spans="1:12" ht="7.9" customHeight="1" x14ac:dyDescent="0.2">
      <c r="A32" s="17"/>
      <c r="B32" s="17"/>
      <c r="C32" s="35"/>
      <c r="D32" s="35"/>
      <c r="E32" s="29"/>
      <c r="F32" s="29"/>
      <c r="G32" s="29"/>
      <c r="H32" s="36"/>
      <c r="I32" s="30"/>
      <c r="J32" s="17"/>
      <c r="K32" s="17"/>
      <c r="L32" s="17"/>
    </row>
    <row r="33" spans="1:12" x14ac:dyDescent="0.2">
      <c r="A33" s="44" t="s">
        <v>326</v>
      </c>
      <c r="B33" s="44"/>
      <c r="C33" s="52" t="s">
        <v>101</v>
      </c>
      <c r="D33" s="52"/>
      <c r="E33" s="53"/>
      <c r="F33" s="53"/>
      <c r="G33" s="54">
        <f>'4. Worksheet - Personnel Space'!E155</f>
        <v>0</v>
      </c>
      <c r="H33" s="55">
        <f>SUM('4. Worksheet - Personnel Space'!F142:F145)</f>
        <v>0</v>
      </c>
      <c r="I33" s="43"/>
      <c r="J33" s="17"/>
      <c r="K33" s="17"/>
      <c r="L33" s="17"/>
    </row>
    <row r="34" spans="1:12" x14ac:dyDescent="0.2">
      <c r="A34" s="22"/>
      <c r="B34" s="22"/>
      <c r="C34" s="52" t="s">
        <v>102</v>
      </c>
      <c r="D34" s="52"/>
      <c r="E34" s="53"/>
      <c r="F34" s="53"/>
      <c r="G34" s="54">
        <f>'4. Worksheet - Personnel Space'!E156</f>
        <v>0</v>
      </c>
      <c r="H34" s="55">
        <f>SUM('4. Worksheet - Personnel Space'!F147:F151)</f>
        <v>0</v>
      </c>
      <c r="I34" s="43"/>
      <c r="J34" s="17"/>
      <c r="K34" s="17"/>
      <c r="L34" s="17"/>
    </row>
    <row r="35" spans="1:12" x14ac:dyDescent="0.2">
      <c r="A35" s="17"/>
      <c r="B35" s="17"/>
      <c r="C35" s="35" t="s">
        <v>96</v>
      </c>
      <c r="D35" s="35"/>
      <c r="E35" s="29"/>
      <c r="F35" s="29"/>
      <c r="G35" s="29">
        <f>SUM(G33:G34)</f>
        <v>0</v>
      </c>
      <c r="H35" s="36">
        <f>SUM(H33:H34)</f>
        <v>0</v>
      </c>
      <c r="I35" s="30">
        <f>'4. Worksheet - Personnel Space'!F153</f>
        <v>0</v>
      </c>
    </row>
    <row r="36" spans="1:12" ht="7.9" customHeight="1" x14ac:dyDescent="0.2">
      <c r="A36" s="17"/>
      <c r="B36" s="17"/>
      <c r="C36" s="35"/>
      <c r="D36" s="35"/>
      <c r="E36" s="29"/>
      <c r="F36" s="29"/>
      <c r="G36" s="29"/>
      <c r="H36" s="36"/>
      <c r="I36" s="30"/>
      <c r="J36" s="17"/>
      <c r="K36" s="17"/>
      <c r="L36" s="17"/>
    </row>
    <row r="37" spans="1:12" x14ac:dyDescent="0.2">
      <c r="A37" s="44" t="s">
        <v>327</v>
      </c>
      <c r="B37" s="44"/>
      <c r="C37" s="52" t="s">
        <v>101</v>
      </c>
      <c r="D37" s="52"/>
      <c r="E37" s="53"/>
      <c r="F37" s="53"/>
      <c r="G37" s="54">
        <f>'4. Worksheet - Personnel Space'!G155</f>
        <v>0</v>
      </c>
      <c r="H37" s="55">
        <f>SUM('4. Worksheet - Personnel Space'!H142:H145)</f>
        <v>0</v>
      </c>
      <c r="I37" s="43"/>
      <c r="J37" s="17"/>
      <c r="K37" s="17"/>
      <c r="L37" s="17"/>
    </row>
    <row r="38" spans="1:12" x14ac:dyDescent="0.2">
      <c r="A38" s="22"/>
      <c r="B38" s="22"/>
      <c r="C38" s="52" t="s">
        <v>102</v>
      </c>
      <c r="D38" s="52"/>
      <c r="E38" s="53"/>
      <c r="F38" s="53"/>
      <c r="G38" s="54">
        <f>'4. Worksheet - Personnel Space'!G156</f>
        <v>0</v>
      </c>
      <c r="H38" s="55">
        <f>SUM('4. Worksheet - Personnel Space'!H147:H151)</f>
        <v>0</v>
      </c>
      <c r="I38" s="43"/>
      <c r="J38" s="17"/>
      <c r="K38" s="17"/>
      <c r="L38" s="17"/>
    </row>
    <row r="39" spans="1:12" x14ac:dyDescent="0.2">
      <c r="A39" s="17"/>
      <c r="B39" s="17"/>
      <c r="C39" s="35" t="s">
        <v>96</v>
      </c>
      <c r="D39" s="35"/>
      <c r="E39" s="29"/>
      <c r="F39" s="29"/>
      <c r="G39" s="29">
        <f>SUM(G37:G38)</f>
        <v>0</v>
      </c>
      <c r="H39" s="36">
        <f>SUM(H37:H38)</f>
        <v>0</v>
      </c>
      <c r="I39" s="30">
        <f>'4. Worksheet - Personnel Space'!H153</f>
        <v>0</v>
      </c>
    </row>
    <row r="40" spans="1:12" x14ac:dyDescent="0.2">
      <c r="A40" s="17"/>
      <c r="B40" s="17"/>
      <c r="C40" s="35"/>
      <c r="D40" s="35"/>
      <c r="E40" s="29"/>
      <c r="F40" s="29"/>
      <c r="G40" s="29"/>
      <c r="H40" s="36"/>
      <c r="I40" s="30"/>
    </row>
    <row r="41" spans="1:12" ht="15" x14ac:dyDescent="0.25">
      <c r="A41" s="21" t="s">
        <v>100</v>
      </c>
      <c r="B41" s="21"/>
      <c r="C41" s="21"/>
      <c r="D41" s="21"/>
      <c r="E41" s="19"/>
      <c r="F41" s="19"/>
      <c r="G41" s="19"/>
      <c r="H41" s="19"/>
      <c r="I41" s="19"/>
    </row>
    <row r="42" spans="1:12" ht="22.5" x14ac:dyDescent="0.2">
      <c r="A42" s="19"/>
      <c r="B42" s="19"/>
      <c r="C42" s="15" t="s">
        <v>5</v>
      </c>
      <c r="D42" s="15"/>
      <c r="E42" s="16"/>
      <c r="F42" s="16"/>
      <c r="G42" s="16" t="s">
        <v>97</v>
      </c>
      <c r="H42" s="16" t="s">
        <v>9</v>
      </c>
      <c r="I42" s="16" t="s">
        <v>103</v>
      </c>
    </row>
    <row r="43" spans="1:12" x14ac:dyDescent="0.2">
      <c r="A43" s="17"/>
      <c r="B43" s="17"/>
      <c r="C43" s="48" t="s">
        <v>38</v>
      </c>
      <c r="D43" s="48"/>
      <c r="E43" s="49"/>
      <c r="F43" s="49"/>
      <c r="G43" s="50">
        <f>'5. Worksheet - Common Space'!E16</f>
        <v>0</v>
      </c>
      <c r="H43" s="51">
        <f>'5. Worksheet - Common Space'!F16</f>
        <v>0</v>
      </c>
      <c r="I43" s="43"/>
    </row>
    <row r="44" spans="1:12" x14ac:dyDescent="0.2">
      <c r="A44" s="17"/>
      <c r="B44" s="17"/>
      <c r="C44" s="52" t="s">
        <v>37</v>
      </c>
      <c r="D44" s="52"/>
      <c r="E44" s="53"/>
      <c r="F44" s="53"/>
      <c r="G44" s="54">
        <f>'5. Worksheet - Common Space'!E22</f>
        <v>0</v>
      </c>
      <c r="H44" s="55">
        <f>'5. Worksheet - Common Space'!F22</f>
        <v>0</v>
      </c>
      <c r="I44" s="43"/>
    </row>
    <row r="45" spans="1:12" x14ac:dyDescent="0.2">
      <c r="A45" s="17"/>
      <c r="B45" s="17"/>
      <c r="C45" s="52" t="s">
        <v>41</v>
      </c>
      <c r="D45" s="52"/>
      <c r="E45" s="53"/>
      <c r="F45" s="53"/>
      <c r="G45" s="54">
        <f>'5. Worksheet - Common Space'!E34</f>
        <v>0</v>
      </c>
      <c r="H45" s="55">
        <f>'5. Worksheet - Common Space'!F34</f>
        <v>0</v>
      </c>
      <c r="I45" s="43"/>
    </row>
    <row r="46" spans="1:12" x14ac:dyDescent="0.2">
      <c r="A46" s="17"/>
      <c r="B46" s="17"/>
      <c r="C46" s="52" t="s">
        <v>50</v>
      </c>
      <c r="D46" s="52"/>
      <c r="E46" s="53"/>
      <c r="F46" s="53"/>
      <c r="G46" s="54">
        <f>'5. Worksheet - Common Space'!E40</f>
        <v>0</v>
      </c>
      <c r="H46" s="55">
        <f>'5. Worksheet - Common Space'!F40</f>
        <v>0</v>
      </c>
      <c r="I46" s="43"/>
    </row>
    <row r="47" spans="1:12" x14ac:dyDescent="0.2">
      <c r="A47" s="17"/>
      <c r="B47" s="17"/>
      <c r="C47" s="52" t="s">
        <v>54</v>
      </c>
      <c r="D47" s="52"/>
      <c r="E47" s="53"/>
      <c r="F47" s="53"/>
      <c r="G47" s="54">
        <f>'5. Worksheet - Common Space'!E46</f>
        <v>0</v>
      </c>
      <c r="H47" s="55">
        <f>'5. Worksheet - Common Space'!F46</f>
        <v>0</v>
      </c>
      <c r="I47" s="43"/>
    </row>
    <row r="48" spans="1:12" x14ac:dyDescent="0.2">
      <c r="A48" s="17"/>
      <c r="B48" s="17"/>
      <c r="C48" s="35" t="s">
        <v>98</v>
      </c>
      <c r="D48" s="35"/>
      <c r="E48" s="29"/>
      <c r="F48" s="29"/>
      <c r="G48" s="29">
        <f>SUM(G43:G47)</f>
        <v>0</v>
      </c>
      <c r="H48" s="36">
        <f>SUM(H43:H47)</f>
        <v>0</v>
      </c>
      <c r="I48" s="30">
        <f>H48*(1/(1-_CirculationEfficiency))</f>
        <v>0</v>
      </c>
    </row>
    <row r="50" spans="1:9" ht="15" x14ac:dyDescent="0.25">
      <c r="A50" s="21" t="s">
        <v>291</v>
      </c>
      <c r="B50" s="21"/>
      <c r="C50" s="21"/>
      <c r="D50" s="21"/>
      <c r="E50" s="19"/>
      <c r="F50" s="19"/>
      <c r="G50" s="19"/>
      <c r="H50" s="19"/>
      <c r="I50" s="19"/>
    </row>
    <row r="51" spans="1:9" ht="22.5" x14ac:dyDescent="0.2">
      <c r="A51" s="19"/>
      <c r="B51" s="19"/>
      <c r="C51" s="15" t="s">
        <v>5</v>
      </c>
      <c r="D51" s="15"/>
      <c r="E51" s="16"/>
      <c r="F51" s="16"/>
      <c r="G51" s="16" t="s">
        <v>97</v>
      </c>
      <c r="H51" s="16" t="s">
        <v>9</v>
      </c>
      <c r="I51" s="16" t="s">
        <v>103</v>
      </c>
    </row>
    <row r="52" spans="1:9" x14ac:dyDescent="0.2">
      <c r="A52" s="17"/>
      <c r="B52" s="17"/>
      <c r="C52" s="48" t="str">
        <f>'5. Worksheet - Common Space'!B54</f>
        <v>File room</v>
      </c>
      <c r="D52" s="48"/>
      <c r="E52" s="49"/>
      <c r="F52" s="49"/>
      <c r="G52" s="50">
        <f>'5. Worksheet - Common Space'!E54</f>
        <v>0</v>
      </c>
      <c r="H52" s="51">
        <f>'5. Worksheet - Common Space'!F54</f>
        <v>0</v>
      </c>
      <c r="I52" s="43"/>
    </row>
    <row r="53" spans="1:9" x14ac:dyDescent="0.2">
      <c r="A53" s="17"/>
      <c r="B53" s="17"/>
      <c r="C53" s="52" t="str">
        <f>'5. Worksheet - Common Space'!B55</f>
        <v>Server room</v>
      </c>
      <c r="D53" s="52"/>
      <c r="E53" s="53"/>
      <c r="F53" s="53"/>
      <c r="G53" s="54">
        <f>'5. Worksheet - Common Space'!E55</f>
        <v>0</v>
      </c>
      <c r="H53" s="55">
        <f>'5. Worksheet - Common Space'!F55</f>
        <v>0</v>
      </c>
      <c r="I53" s="43"/>
    </row>
    <row r="54" spans="1:9" x14ac:dyDescent="0.2">
      <c r="A54" s="17"/>
      <c r="B54" s="17"/>
      <c r="C54" s="52" t="str">
        <f>'5. Worksheet - Common Space'!B56</f>
        <v>Computer room</v>
      </c>
      <c r="D54" s="52"/>
      <c r="E54" s="53"/>
      <c r="F54" s="53"/>
      <c r="G54" s="54">
        <f>'5. Worksheet - Common Space'!E56</f>
        <v>0</v>
      </c>
      <c r="H54" s="55">
        <f>'5. Worksheet - Common Space'!F56</f>
        <v>0</v>
      </c>
      <c r="I54" s="43"/>
    </row>
    <row r="55" spans="1:9" x14ac:dyDescent="0.2">
      <c r="A55" s="17"/>
      <c r="B55" s="17"/>
      <c r="C55" s="52" t="str">
        <f>'5. Worksheet - Common Space'!B57</f>
        <v>Hearing room</v>
      </c>
      <c r="D55" s="52"/>
      <c r="E55" s="53"/>
      <c r="F55" s="53"/>
      <c r="G55" s="54">
        <f>'5. Worksheet - Common Space'!E57</f>
        <v>0</v>
      </c>
      <c r="H55" s="55">
        <f>'5. Worksheet - Common Space'!F57</f>
        <v>0</v>
      </c>
      <c r="I55" s="43"/>
    </row>
    <row r="56" spans="1:9" x14ac:dyDescent="0.2">
      <c r="A56" s="17"/>
      <c r="B56" s="17"/>
      <c r="C56" s="52" t="str">
        <f>'5. Worksheet - Common Space'!B58</f>
        <v>Touchdown desk (explain need)</v>
      </c>
      <c r="D56" s="52"/>
      <c r="E56" s="53"/>
      <c r="F56" s="53"/>
      <c r="G56" s="54">
        <f>'5. Worksheet - Common Space'!E58</f>
        <v>0</v>
      </c>
      <c r="H56" s="55">
        <f>'5. Worksheet - Common Space'!F58</f>
        <v>0</v>
      </c>
      <c r="I56" s="43"/>
    </row>
    <row r="57" spans="1:9" x14ac:dyDescent="0.2">
      <c r="A57" s="17"/>
      <c r="B57" s="17"/>
      <c r="C57" s="52" t="str">
        <f>'5. Worksheet - Common Space'!B59</f>
        <v>Touchdown office (explain need)</v>
      </c>
      <c r="D57" s="52"/>
      <c r="E57" s="53"/>
      <c r="F57" s="53"/>
      <c r="G57" s="54">
        <f>'5. Worksheet - Common Space'!E59</f>
        <v>0</v>
      </c>
      <c r="H57" s="55">
        <f>'5. Worksheet - Common Space'!F59</f>
        <v>0</v>
      </c>
      <c r="I57" s="43"/>
    </row>
    <row r="58" spans="1:9" x14ac:dyDescent="0.2">
      <c r="A58" s="17"/>
      <c r="B58" s="17"/>
      <c r="C58" s="52" t="str">
        <f>'5. Worksheet - Common Space'!B60</f>
        <v>Other</v>
      </c>
      <c r="D58" s="52"/>
      <c r="E58" s="53"/>
      <c r="F58" s="53"/>
      <c r="G58" s="54">
        <f>'5. Worksheet - Common Space'!E60</f>
        <v>0</v>
      </c>
      <c r="H58" s="55">
        <f>'5. Worksheet - Common Space'!F60</f>
        <v>0</v>
      </c>
      <c r="I58" s="43"/>
    </row>
    <row r="59" spans="1:9" x14ac:dyDescent="0.2">
      <c r="A59" s="17"/>
      <c r="B59" s="17"/>
      <c r="C59" s="52">
        <f>'5. Worksheet - Common Space'!B61</f>
        <v>0</v>
      </c>
      <c r="D59" s="52"/>
      <c r="E59" s="53"/>
      <c r="F59" s="53"/>
      <c r="G59" s="54">
        <f>'5. Worksheet - Common Space'!E61</f>
        <v>0</v>
      </c>
      <c r="H59" s="55">
        <f>'5. Worksheet - Common Space'!F61</f>
        <v>0</v>
      </c>
      <c r="I59" s="43"/>
    </row>
    <row r="60" spans="1:9" x14ac:dyDescent="0.2">
      <c r="A60" s="17"/>
      <c r="B60" s="17"/>
      <c r="C60" s="52">
        <f>'5. Worksheet - Common Space'!B62</f>
        <v>0</v>
      </c>
      <c r="D60" s="52"/>
      <c r="E60" s="53"/>
      <c r="F60" s="53"/>
      <c r="G60" s="54">
        <f>'5. Worksheet - Common Space'!E62</f>
        <v>0</v>
      </c>
      <c r="H60" s="55">
        <f>'5. Worksheet - Common Space'!F62</f>
        <v>0</v>
      </c>
      <c r="I60" s="43"/>
    </row>
    <row r="61" spans="1:9" x14ac:dyDescent="0.2">
      <c r="A61" s="17"/>
      <c r="B61" s="17"/>
      <c r="C61" s="52">
        <f>'5. Worksheet - Common Space'!B63</f>
        <v>0</v>
      </c>
      <c r="D61" s="52"/>
      <c r="E61" s="53"/>
      <c r="F61" s="53"/>
      <c r="G61" s="54">
        <f>'5. Worksheet - Common Space'!E63</f>
        <v>0</v>
      </c>
      <c r="H61" s="55">
        <f>'5. Worksheet - Common Space'!F63</f>
        <v>0</v>
      </c>
      <c r="I61" s="43"/>
    </row>
    <row r="62" spans="1:9" x14ac:dyDescent="0.2">
      <c r="A62" s="17"/>
      <c r="B62" s="17"/>
      <c r="C62" s="52">
        <f>'5. Worksheet - Common Space'!B64</f>
        <v>0</v>
      </c>
      <c r="D62" s="52"/>
      <c r="E62" s="53"/>
      <c r="F62" s="53"/>
      <c r="G62" s="54">
        <f>'5. Worksheet - Common Space'!E64</f>
        <v>0</v>
      </c>
      <c r="H62" s="55">
        <f>'5. Worksheet - Common Space'!F64</f>
        <v>0</v>
      </c>
      <c r="I62" s="43"/>
    </row>
    <row r="63" spans="1:9" x14ac:dyDescent="0.2">
      <c r="A63" s="17"/>
      <c r="B63" s="17"/>
      <c r="C63" s="52">
        <f>'5. Worksheet - Common Space'!B65</f>
        <v>0</v>
      </c>
      <c r="D63" s="52"/>
      <c r="E63" s="53"/>
      <c r="F63" s="53"/>
      <c r="G63" s="54">
        <f>'5. Worksheet - Common Space'!E65</f>
        <v>0</v>
      </c>
      <c r="H63" s="55">
        <f>'5. Worksheet - Common Space'!F65</f>
        <v>0</v>
      </c>
      <c r="I63" s="43"/>
    </row>
    <row r="64" spans="1:9" x14ac:dyDescent="0.2">
      <c r="A64" s="17"/>
      <c r="B64" s="17"/>
      <c r="C64" s="52">
        <f>'5. Worksheet - Common Space'!B66</f>
        <v>0</v>
      </c>
      <c r="D64" s="52"/>
      <c r="E64" s="53"/>
      <c r="F64" s="53"/>
      <c r="G64" s="54">
        <f>'5. Worksheet - Common Space'!E66</f>
        <v>0</v>
      </c>
      <c r="H64" s="55">
        <f>'5. Worksheet - Common Space'!F66</f>
        <v>0</v>
      </c>
      <c r="I64" s="43"/>
    </row>
    <row r="65" spans="1:9" x14ac:dyDescent="0.2">
      <c r="A65" s="17"/>
      <c r="B65" s="17"/>
      <c r="C65" s="52">
        <f>'5. Worksheet - Common Space'!B67</f>
        <v>0</v>
      </c>
      <c r="D65" s="52"/>
      <c r="E65" s="53"/>
      <c r="F65" s="53"/>
      <c r="G65" s="54">
        <f>'5. Worksheet - Common Space'!E67</f>
        <v>0</v>
      </c>
      <c r="H65" s="55">
        <f>'5. Worksheet - Common Space'!F67</f>
        <v>0</v>
      </c>
      <c r="I65" s="43"/>
    </row>
    <row r="66" spans="1:9" x14ac:dyDescent="0.2">
      <c r="A66" s="17"/>
      <c r="B66" s="17"/>
      <c r="C66" s="52">
        <f>'5. Worksheet - Common Space'!B68</f>
        <v>0</v>
      </c>
      <c r="D66" s="52"/>
      <c r="E66" s="53"/>
      <c r="F66" s="53"/>
      <c r="G66" s="54">
        <f>'5. Worksheet - Common Space'!E68</f>
        <v>0</v>
      </c>
      <c r="H66" s="55">
        <f>'5. Worksheet - Common Space'!F68</f>
        <v>0</v>
      </c>
      <c r="I66" s="43"/>
    </row>
    <row r="67" spans="1:9" x14ac:dyDescent="0.2">
      <c r="A67" s="17"/>
      <c r="B67" s="17"/>
      <c r="C67" s="35" t="s">
        <v>313</v>
      </c>
      <c r="D67" s="35"/>
      <c r="E67" s="29"/>
      <c r="F67" s="29"/>
      <c r="G67" s="29">
        <f>SUM(G52:G66)</f>
        <v>0</v>
      </c>
      <c r="H67" s="36">
        <f>'5. Worksheet - Common Space'!F69</f>
        <v>0</v>
      </c>
      <c r="I67" s="30">
        <f>H67*(1/(1-_CirculationEfficiency))</f>
        <v>0</v>
      </c>
    </row>
    <row r="68" spans="1:9" x14ac:dyDescent="0.2">
      <c r="C68" s="44" t="s">
        <v>296</v>
      </c>
      <c r="D68" s="44"/>
      <c r="I68" s="7"/>
    </row>
  </sheetData>
  <sheetProtection selectLockedCells="1"/>
  <mergeCells count="2">
    <mergeCell ref="G25:I25"/>
    <mergeCell ref="A9:C9"/>
  </mergeCells>
  <pageMargins left="0.7" right="0.7" top="0.75" bottom="0.75" header="0.3" footer="0.3"/>
  <pageSetup orientation="portrait"/>
  <rowBreaks count="1" manualBreakCount="1">
    <brk id="40" max="8" man="1"/>
  </row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AD68"/>
  <sheetViews>
    <sheetView zoomScaleNormal="100" zoomScaleSheetLayoutView="70" workbookViewId="0">
      <selection activeCell="W9" sqref="W9:X9"/>
    </sheetView>
  </sheetViews>
  <sheetFormatPr defaultColWidth="9.140625" defaultRowHeight="12.75" x14ac:dyDescent="0.2"/>
  <cols>
    <col min="1" max="18" width="4.7109375" style="97" customWidth="1"/>
    <col min="19" max="19" width="6.28515625" style="97" customWidth="1"/>
    <col min="20" max="24" width="4.7109375" style="97" customWidth="1"/>
    <col min="25" max="30" width="4.7109375" style="99" customWidth="1"/>
    <col min="31" max="16384" width="9.140625" style="97"/>
  </cols>
  <sheetData>
    <row r="1" spans="1:30" s="93" customFormat="1" ht="18" x14ac:dyDescent="0.25">
      <c r="A1" s="93" t="s">
        <v>0</v>
      </c>
      <c r="Y1" s="207"/>
      <c r="Z1" s="207"/>
      <c r="AA1" s="207"/>
      <c r="AB1" s="207"/>
      <c r="AC1" s="207"/>
      <c r="AD1" s="207"/>
    </row>
    <row r="2" spans="1:30" s="93" customFormat="1" ht="18" x14ac:dyDescent="0.25">
      <c r="A2" s="93" t="s">
        <v>1</v>
      </c>
      <c r="Y2" s="207"/>
      <c r="Z2" s="207"/>
      <c r="AA2" s="207"/>
      <c r="AB2" s="207"/>
      <c r="AC2" s="207"/>
      <c r="AD2" s="207"/>
    </row>
    <row r="3" spans="1:30" s="93" customFormat="1" ht="18" x14ac:dyDescent="0.25">
      <c r="A3" s="93" t="s">
        <v>403</v>
      </c>
      <c r="Y3" s="207"/>
      <c r="Z3" s="207"/>
      <c r="AA3" s="207"/>
      <c r="AB3" s="207"/>
      <c r="AC3" s="207"/>
      <c r="AD3" s="207"/>
    </row>
    <row r="4" spans="1:30" s="94" customFormat="1" ht="18" x14ac:dyDescent="0.25">
      <c r="A4" s="94" t="s">
        <v>165</v>
      </c>
      <c r="Y4" s="208"/>
      <c r="Z4" s="208"/>
      <c r="AA4" s="208"/>
      <c r="AB4" s="208"/>
      <c r="AC4" s="208"/>
      <c r="AD4" s="208"/>
    </row>
    <row r="5" spans="1:30" s="96" customFormat="1" ht="13.5" thickBot="1" x14ac:dyDescent="0.25">
      <c r="A5" s="95"/>
      <c r="B5" s="95"/>
      <c r="C5" s="95"/>
      <c r="D5" s="95"/>
      <c r="E5" s="95"/>
      <c r="F5" s="95"/>
      <c r="G5" s="95"/>
      <c r="H5" s="95"/>
      <c r="I5" s="95"/>
      <c r="J5" s="95"/>
      <c r="K5" s="95"/>
      <c r="L5" s="95"/>
      <c r="M5" s="95"/>
      <c r="N5" s="95"/>
      <c r="O5" s="95"/>
      <c r="P5" s="95"/>
      <c r="Q5" s="95"/>
      <c r="R5" s="95"/>
      <c r="S5" s="95"/>
      <c r="T5" s="95"/>
      <c r="U5" s="95"/>
      <c r="V5" s="95"/>
      <c r="W5" s="95"/>
      <c r="X5" s="95"/>
      <c r="Y5" s="147"/>
      <c r="Z5" s="147"/>
      <c r="AA5" s="147"/>
      <c r="AB5" s="147"/>
      <c r="AC5" s="147"/>
      <c r="AD5" s="147"/>
    </row>
    <row r="6" spans="1:30" x14ac:dyDescent="0.2">
      <c r="A6" s="96" t="s">
        <v>399</v>
      </c>
    </row>
    <row r="8" spans="1:30" x14ac:dyDescent="0.2">
      <c r="A8" s="96" t="s">
        <v>164</v>
      </c>
      <c r="E8" s="75"/>
      <c r="F8" s="75"/>
      <c r="G8" s="75"/>
      <c r="H8" s="75"/>
    </row>
    <row r="9" spans="1:30" s="73" customFormat="1" x14ac:dyDescent="0.25">
      <c r="B9" s="73" t="s">
        <v>163</v>
      </c>
      <c r="U9" s="73" t="s">
        <v>147</v>
      </c>
      <c r="W9" s="389"/>
      <c r="X9" s="390"/>
      <c r="Y9" s="146"/>
      <c r="Z9" s="146"/>
      <c r="AA9" s="146"/>
      <c r="AB9" s="146"/>
      <c r="AC9" s="146"/>
      <c r="AD9" s="146"/>
    </row>
    <row r="10" spans="1:30" x14ac:dyDescent="0.2">
      <c r="C10" s="97" t="s">
        <v>146</v>
      </c>
      <c r="E10" s="75"/>
      <c r="F10" s="383"/>
      <c r="G10" s="384"/>
      <c r="H10" s="384"/>
      <c r="I10" s="384"/>
      <c r="J10" s="384"/>
      <c r="K10" s="384"/>
      <c r="L10" s="384"/>
      <c r="M10" s="384"/>
      <c r="N10" s="384"/>
      <c r="O10" s="384"/>
      <c r="P10" s="384"/>
      <c r="Q10" s="384"/>
      <c r="R10" s="384"/>
      <c r="S10" s="385"/>
    </row>
    <row r="11" spans="1:30" x14ac:dyDescent="0.2">
      <c r="E11" s="75"/>
      <c r="F11" s="386"/>
      <c r="G11" s="387"/>
      <c r="H11" s="387"/>
      <c r="I11" s="387"/>
      <c r="J11" s="387"/>
      <c r="K11" s="387"/>
      <c r="L11" s="387"/>
      <c r="M11" s="387"/>
      <c r="N11" s="387"/>
      <c r="O11" s="387"/>
      <c r="P11" s="387"/>
      <c r="Q11" s="387"/>
      <c r="R11" s="387"/>
      <c r="S11" s="388"/>
    </row>
    <row r="12" spans="1:30" x14ac:dyDescent="0.2">
      <c r="E12" s="75"/>
      <c r="F12" s="75"/>
      <c r="G12" s="75"/>
      <c r="H12" s="75"/>
      <c r="I12" s="99"/>
      <c r="J12" s="99"/>
      <c r="K12" s="99"/>
      <c r="L12" s="99"/>
      <c r="M12" s="99"/>
      <c r="N12" s="99"/>
      <c r="O12" s="99"/>
      <c r="P12" s="99"/>
      <c r="Q12" s="99"/>
      <c r="R12" s="99"/>
      <c r="S12" s="99"/>
    </row>
    <row r="13" spans="1:30" s="73" customFormat="1" x14ac:dyDescent="0.25">
      <c r="B13" s="73" t="s">
        <v>162</v>
      </c>
      <c r="U13" s="73" t="s">
        <v>147</v>
      </c>
      <c r="W13" s="389"/>
      <c r="X13" s="390"/>
      <c r="Y13" s="146"/>
      <c r="Z13" s="146"/>
      <c r="AA13" s="146"/>
      <c r="AB13" s="146"/>
      <c r="AC13" s="146"/>
      <c r="AD13" s="146"/>
    </row>
    <row r="14" spans="1:30" x14ac:dyDescent="0.2">
      <c r="C14" s="97" t="s">
        <v>146</v>
      </c>
      <c r="E14" s="75"/>
      <c r="F14" s="383"/>
      <c r="G14" s="384"/>
      <c r="H14" s="384"/>
      <c r="I14" s="384"/>
      <c r="J14" s="384"/>
      <c r="K14" s="384"/>
      <c r="L14" s="384"/>
      <c r="M14" s="384"/>
      <c r="N14" s="384"/>
      <c r="O14" s="384"/>
      <c r="P14" s="384"/>
      <c r="Q14" s="384"/>
      <c r="R14" s="384"/>
      <c r="S14" s="385"/>
    </row>
    <row r="15" spans="1:30" x14ac:dyDescent="0.2">
      <c r="E15" s="75"/>
      <c r="F15" s="386"/>
      <c r="G15" s="387"/>
      <c r="H15" s="387"/>
      <c r="I15" s="387"/>
      <c r="J15" s="387"/>
      <c r="K15" s="387"/>
      <c r="L15" s="387"/>
      <c r="M15" s="387"/>
      <c r="N15" s="387"/>
      <c r="O15" s="387"/>
      <c r="P15" s="387"/>
      <c r="Q15" s="387"/>
      <c r="R15" s="387"/>
      <c r="S15" s="388"/>
    </row>
    <row r="16" spans="1:30" x14ac:dyDescent="0.2">
      <c r="E16" s="75"/>
      <c r="F16" s="75"/>
      <c r="G16" s="75"/>
      <c r="H16" s="75"/>
      <c r="I16" s="99"/>
      <c r="J16" s="99"/>
      <c r="K16" s="99"/>
      <c r="L16" s="99"/>
      <c r="M16" s="99"/>
      <c r="N16" s="99"/>
      <c r="O16" s="99"/>
      <c r="P16" s="99"/>
      <c r="Q16" s="99"/>
      <c r="R16" s="99"/>
      <c r="S16" s="99"/>
    </row>
    <row r="17" spans="2:30" s="73" customFormat="1" x14ac:dyDescent="0.25">
      <c r="B17" s="73" t="s">
        <v>161</v>
      </c>
      <c r="U17" s="73" t="s">
        <v>147</v>
      </c>
      <c r="W17" s="389"/>
      <c r="X17" s="390"/>
      <c r="Y17" s="146"/>
      <c r="Z17" s="146"/>
      <c r="AA17" s="146"/>
      <c r="AB17" s="146"/>
      <c r="AC17" s="146"/>
      <c r="AD17" s="146"/>
    </row>
    <row r="18" spans="2:30" x14ac:dyDescent="0.2">
      <c r="C18" s="97" t="s">
        <v>146</v>
      </c>
      <c r="E18" s="75"/>
      <c r="F18" s="383"/>
      <c r="G18" s="384"/>
      <c r="H18" s="384"/>
      <c r="I18" s="384"/>
      <c r="J18" s="384"/>
      <c r="K18" s="384"/>
      <c r="L18" s="384"/>
      <c r="M18" s="384"/>
      <c r="N18" s="384"/>
      <c r="O18" s="384"/>
      <c r="P18" s="384"/>
      <c r="Q18" s="384"/>
      <c r="R18" s="384"/>
      <c r="S18" s="385"/>
    </row>
    <row r="19" spans="2:30" x14ac:dyDescent="0.2">
      <c r="E19" s="75"/>
      <c r="F19" s="386"/>
      <c r="G19" s="387"/>
      <c r="H19" s="387"/>
      <c r="I19" s="387"/>
      <c r="J19" s="387"/>
      <c r="K19" s="387"/>
      <c r="L19" s="387"/>
      <c r="M19" s="387"/>
      <c r="N19" s="387"/>
      <c r="O19" s="387"/>
      <c r="P19" s="387"/>
      <c r="Q19" s="387"/>
      <c r="R19" s="387"/>
      <c r="S19" s="388"/>
    </row>
    <row r="20" spans="2:30" x14ac:dyDescent="0.2">
      <c r="E20" s="75"/>
      <c r="F20" s="75"/>
      <c r="G20" s="75"/>
      <c r="H20" s="75"/>
      <c r="I20" s="99"/>
      <c r="J20" s="99"/>
      <c r="K20" s="99"/>
      <c r="L20" s="99"/>
      <c r="M20" s="99"/>
      <c r="N20" s="99"/>
      <c r="O20" s="99"/>
      <c r="P20" s="99"/>
      <c r="Q20" s="99"/>
      <c r="R20" s="99"/>
      <c r="S20" s="99"/>
    </row>
    <row r="21" spans="2:30" s="73" customFormat="1" x14ac:dyDescent="0.25">
      <c r="B21" s="73" t="s">
        <v>160</v>
      </c>
      <c r="U21" s="73" t="s">
        <v>147</v>
      </c>
      <c r="W21" s="389"/>
      <c r="X21" s="390"/>
      <c r="Y21" s="146"/>
      <c r="Z21" s="146"/>
      <c r="AA21" s="146"/>
      <c r="AB21" s="146"/>
      <c r="AC21" s="146"/>
      <c r="AD21" s="146"/>
    </row>
    <row r="22" spans="2:30" x14ac:dyDescent="0.2">
      <c r="C22" s="97" t="s">
        <v>146</v>
      </c>
      <c r="E22" s="75"/>
      <c r="F22" s="383"/>
      <c r="G22" s="384"/>
      <c r="H22" s="384"/>
      <c r="I22" s="384"/>
      <c r="J22" s="384"/>
      <c r="K22" s="384"/>
      <c r="L22" s="384"/>
      <c r="M22" s="384"/>
      <c r="N22" s="384"/>
      <c r="O22" s="384"/>
      <c r="P22" s="384"/>
      <c r="Q22" s="384"/>
      <c r="R22" s="384"/>
      <c r="S22" s="385"/>
    </row>
    <row r="23" spans="2:30" x14ac:dyDescent="0.2">
      <c r="E23" s="75"/>
      <c r="F23" s="386"/>
      <c r="G23" s="387"/>
      <c r="H23" s="387"/>
      <c r="I23" s="387"/>
      <c r="J23" s="387"/>
      <c r="K23" s="387"/>
      <c r="L23" s="387"/>
      <c r="M23" s="387"/>
      <c r="N23" s="387"/>
      <c r="O23" s="387"/>
      <c r="P23" s="387"/>
      <c r="Q23" s="387"/>
      <c r="R23" s="387"/>
      <c r="S23" s="388"/>
    </row>
    <row r="24" spans="2:30" x14ac:dyDescent="0.2">
      <c r="E24" s="75"/>
      <c r="F24" s="75"/>
      <c r="G24" s="75"/>
      <c r="H24" s="75"/>
      <c r="I24" s="99"/>
      <c r="J24" s="99"/>
      <c r="K24" s="99"/>
      <c r="L24" s="99"/>
      <c r="M24" s="99"/>
      <c r="N24" s="99"/>
      <c r="O24" s="99"/>
      <c r="P24" s="99"/>
      <c r="Q24" s="99"/>
      <c r="R24" s="99"/>
      <c r="S24" s="99"/>
    </row>
    <row r="25" spans="2:30" s="73" customFormat="1" x14ac:dyDescent="0.25">
      <c r="B25" s="73" t="s">
        <v>159</v>
      </c>
      <c r="U25" s="73" t="s">
        <v>147</v>
      </c>
      <c r="W25" s="389"/>
      <c r="X25" s="390"/>
      <c r="Y25" s="146"/>
      <c r="Z25" s="146"/>
      <c r="AA25" s="146"/>
      <c r="AB25" s="146"/>
      <c r="AC25" s="146"/>
      <c r="AD25" s="146"/>
    </row>
    <row r="26" spans="2:30" x14ac:dyDescent="0.2">
      <c r="C26" s="97" t="s">
        <v>146</v>
      </c>
      <c r="E26" s="75"/>
      <c r="F26" s="383"/>
      <c r="G26" s="384"/>
      <c r="H26" s="384"/>
      <c r="I26" s="384"/>
      <c r="J26" s="384"/>
      <c r="K26" s="384"/>
      <c r="L26" s="384"/>
      <c r="M26" s="384"/>
      <c r="N26" s="384"/>
      <c r="O26" s="384"/>
      <c r="P26" s="384"/>
      <c r="Q26" s="384"/>
      <c r="R26" s="384"/>
      <c r="S26" s="385"/>
    </row>
    <row r="27" spans="2:30" x14ac:dyDescent="0.2">
      <c r="E27" s="75"/>
      <c r="F27" s="386"/>
      <c r="G27" s="387"/>
      <c r="H27" s="387"/>
      <c r="I27" s="387"/>
      <c r="J27" s="387"/>
      <c r="K27" s="387"/>
      <c r="L27" s="387"/>
      <c r="M27" s="387"/>
      <c r="N27" s="387"/>
      <c r="O27" s="387"/>
      <c r="P27" s="387"/>
      <c r="Q27" s="387"/>
      <c r="R27" s="387"/>
      <c r="S27" s="388"/>
    </row>
    <row r="28" spans="2:30" x14ac:dyDescent="0.2">
      <c r="E28" s="75"/>
      <c r="F28" s="75"/>
      <c r="G28" s="75"/>
      <c r="H28" s="75"/>
      <c r="I28" s="99"/>
      <c r="J28" s="99"/>
      <c r="K28" s="99"/>
      <c r="L28" s="99"/>
      <c r="M28" s="99"/>
      <c r="N28" s="99"/>
      <c r="O28" s="99"/>
      <c r="P28" s="99"/>
      <c r="Q28" s="99"/>
      <c r="R28" s="99"/>
      <c r="S28" s="99"/>
    </row>
    <row r="29" spans="2:30" s="73" customFormat="1" x14ac:dyDescent="0.25">
      <c r="B29" s="73" t="s">
        <v>158</v>
      </c>
      <c r="U29" s="73" t="s">
        <v>147</v>
      </c>
      <c r="W29" s="389"/>
      <c r="X29" s="390"/>
      <c r="Y29" s="146"/>
      <c r="Z29" s="146"/>
      <c r="AA29" s="146"/>
      <c r="AB29" s="146"/>
      <c r="AC29" s="146"/>
      <c r="AD29" s="146"/>
    </row>
    <row r="30" spans="2:30" x14ac:dyDescent="0.2">
      <c r="C30" s="97" t="s">
        <v>146</v>
      </c>
      <c r="E30" s="75"/>
      <c r="F30" s="383"/>
      <c r="G30" s="384"/>
      <c r="H30" s="384"/>
      <c r="I30" s="384"/>
      <c r="J30" s="384"/>
      <c r="K30" s="384"/>
      <c r="L30" s="384"/>
      <c r="M30" s="384"/>
      <c r="N30" s="384"/>
      <c r="O30" s="384"/>
      <c r="P30" s="384"/>
      <c r="Q30" s="384"/>
      <c r="R30" s="384"/>
      <c r="S30" s="385"/>
    </row>
    <row r="31" spans="2:30" x14ac:dyDescent="0.2">
      <c r="E31" s="75"/>
      <c r="F31" s="386"/>
      <c r="G31" s="387"/>
      <c r="H31" s="387"/>
      <c r="I31" s="387"/>
      <c r="J31" s="387"/>
      <c r="K31" s="387"/>
      <c r="L31" s="387"/>
      <c r="M31" s="387"/>
      <c r="N31" s="387"/>
      <c r="O31" s="387"/>
      <c r="P31" s="387"/>
      <c r="Q31" s="387"/>
      <c r="R31" s="387"/>
      <c r="S31" s="388"/>
    </row>
    <row r="32" spans="2:30" x14ac:dyDescent="0.2">
      <c r="E32" s="75"/>
      <c r="F32" s="75"/>
      <c r="G32" s="75"/>
      <c r="H32" s="75"/>
      <c r="I32" s="99"/>
      <c r="J32" s="99"/>
      <c r="K32" s="99"/>
      <c r="L32" s="99"/>
      <c r="M32" s="99"/>
      <c r="N32" s="99"/>
      <c r="O32" s="99"/>
      <c r="P32" s="99"/>
      <c r="Q32" s="99"/>
      <c r="R32" s="99"/>
      <c r="S32" s="99"/>
    </row>
    <row r="33" spans="1:30" s="73" customFormat="1" x14ac:dyDescent="0.25">
      <c r="B33" s="73" t="s">
        <v>157</v>
      </c>
      <c r="U33" s="73" t="s">
        <v>147</v>
      </c>
      <c r="W33" s="389"/>
      <c r="X33" s="390"/>
      <c r="Y33" s="146"/>
      <c r="Z33" s="146"/>
      <c r="AA33" s="146"/>
      <c r="AB33" s="146"/>
      <c r="AC33" s="146"/>
      <c r="AD33" s="146"/>
    </row>
    <row r="34" spans="1:30" x14ac:dyDescent="0.2">
      <c r="C34" s="97" t="s">
        <v>146</v>
      </c>
      <c r="E34" s="75"/>
      <c r="F34" s="383"/>
      <c r="G34" s="384"/>
      <c r="H34" s="384"/>
      <c r="I34" s="384"/>
      <c r="J34" s="384"/>
      <c r="K34" s="384"/>
      <c r="L34" s="384"/>
      <c r="M34" s="384"/>
      <c r="N34" s="384"/>
      <c r="O34" s="384"/>
      <c r="P34" s="384"/>
      <c r="Q34" s="384"/>
      <c r="R34" s="384"/>
      <c r="S34" s="385"/>
    </row>
    <row r="35" spans="1:30" x14ac:dyDescent="0.2">
      <c r="E35" s="75"/>
      <c r="F35" s="386"/>
      <c r="G35" s="387"/>
      <c r="H35" s="387"/>
      <c r="I35" s="387"/>
      <c r="J35" s="387"/>
      <c r="K35" s="387"/>
      <c r="L35" s="387"/>
      <c r="M35" s="387"/>
      <c r="N35" s="387"/>
      <c r="O35" s="387"/>
      <c r="P35" s="387"/>
      <c r="Q35" s="387"/>
      <c r="R35" s="387"/>
      <c r="S35" s="388"/>
    </row>
    <row r="36" spans="1:30" x14ac:dyDescent="0.2">
      <c r="A36" s="205"/>
      <c r="B36" s="205"/>
      <c r="C36" s="205"/>
      <c r="D36" s="205"/>
      <c r="E36" s="206"/>
      <c r="F36" s="206"/>
      <c r="G36" s="206"/>
      <c r="H36" s="206"/>
      <c r="I36" s="205"/>
      <c r="J36" s="205"/>
      <c r="K36" s="205"/>
      <c r="L36" s="205"/>
      <c r="M36" s="205"/>
      <c r="N36" s="205"/>
      <c r="O36" s="205"/>
      <c r="P36" s="205"/>
      <c r="Q36" s="205"/>
      <c r="R36" s="205"/>
      <c r="S36" s="205"/>
      <c r="T36" s="205"/>
      <c r="U36" s="205"/>
      <c r="V36" s="205"/>
      <c r="W36" s="205"/>
      <c r="X36" s="205"/>
    </row>
    <row r="37" spans="1:30" x14ac:dyDescent="0.2">
      <c r="A37" s="96" t="s">
        <v>156</v>
      </c>
      <c r="E37" s="75"/>
      <c r="F37" s="75"/>
      <c r="G37" s="75"/>
      <c r="H37" s="75"/>
    </row>
    <row r="38" spans="1:30" s="73" customFormat="1" x14ac:dyDescent="0.25">
      <c r="B38" s="73" t="s">
        <v>155</v>
      </c>
      <c r="U38" s="73" t="s">
        <v>147</v>
      </c>
      <c r="W38" s="389"/>
      <c r="X38" s="390"/>
      <c r="Y38" s="146"/>
      <c r="Z38" s="146"/>
      <c r="AA38" s="146"/>
      <c r="AB38" s="146"/>
      <c r="AC38" s="146"/>
      <c r="AD38" s="146"/>
    </row>
    <row r="39" spans="1:30" x14ac:dyDescent="0.2">
      <c r="C39" s="97" t="s">
        <v>146</v>
      </c>
      <c r="E39" s="75"/>
      <c r="F39" s="383"/>
      <c r="G39" s="384"/>
      <c r="H39" s="384"/>
      <c r="I39" s="384"/>
      <c r="J39" s="384"/>
      <c r="K39" s="384"/>
      <c r="L39" s="384"/>
      <c r="M39" s="384"/>
      <c r="N39" s="384"/>
      <c r="O39" s="384"/>
      <c r="P39" s="384"/>
      <c r="Q39" s="384"/>
      <c r="R39" s="384"/>
      <c r="S39" s="385"/>
    </row>
    <row r="40" spans="1:30" x14ac:dyDescent="0.2">
      <c r="E40" s="75"/>
      <c r="F40" s="386"/>
      <c r="G40" s="387"/>
      <c r="H40" s="387"/>
      <c r="I40" s="387"/>
      <c r="J40" s="387"/>
      <c r="K40" s="387"/>
      <c r="L40" s="387"/>
      <c r="M40" s="387"/>
      <c r="N40" s="387"/>
      <c r="O40" s="387"/>
      <c r="P40" s="387"/>
      <c r="Q40" s="387"/>
      <c r="R40" s="387"/>
      <c r="S40" s="388"/>
    </row>
    <row r="41" spans="1:30" x14ac:dyDescent="0.2">
      <c r="E41" s="75"/>
      <c r="F41" s="75"/>
      <c r="G41" s="75"/>
      <c r="H41" s="75"/>
      <c r="I41" s="99"/>
      <c r="J41" s="99"/>
      <c r="K41" s="99"/>
      <c r="L41" s="99"/>
      <c r="M41" s="99"/>
      <c r="N41" s="99"/>
      <c r="O41" s="99"/>
      <c r="P41" s="99"/>
      <c r="Q41" s="99"/>
      <c r="R41" s="99"/>
      <c r="S41" s="99"/>
    </row>
    <row r="42" spans="1:30" s="73" customFormat="1" x14ac:dyDescent="0.25">
      <c r="B42" s="73" t="s">
        <v>154</v>
      </c>
      <c r="U42" s="73" t="s">
        <v>147</v>
      </c>
      <c r="W42" s="389"/>
      <c r="X42" s="390"/>
      <c r="Y42" s="146"/>
      <c r="Z42" s="146"/>
      <c r="AA42" s="146"/>
      <c r="AB42" s="146"/>
      <c r="AC42" s="146"/>
      <c r="AD42" s="146"/>
    </row>
    <row r="43" spans="1:30" x14ac:dyDescent="0.2">
      <c r="C43" s="97" t="s">
        <v>146</v>
      </c>
      <c r="E43" s="75"/>
      <c r="F43" s="383"/>
      <c r="G43" s="384"/>
      <c r="H43" s="384"/>
      <c r="I43" s="384"/>
      <c r="J43" s="384"/>
      <c r="K43" s="384"/>
      <c r="L43" s="384"/>
      <c r="M43" s="384"/>
      <c r="N43" s="384"/>
      <c r="O43" s="384"/>
      <c r="P43" s="384"/>
      <c r="Q43" s="384"/>
      <c r="R43" s="384"/>
      <c r="S43" s="385"/>
    </row>
    <row r="44" spans="1:30" x14ac:dyDescent="0.2">
      <c r="E44" s="75"/>
      <c r="F44" s="386"/>
      <c r="G44" s="387"/>
      <c r="H44" s="387"/>
      <c r="I44" s="387"/>
      <c r="J44" s="387"/>
      <c r="K44" s="387"/>
      <c r="L44" s="387"/>
      <c r="M44" s="387"/>
      <c r="N44" s="387"/>
      <c r="O44" s="387"/>
      <c r="P44" s="387"/>
      <c r="Q44" s="387"/>
      <c r="R44" s="387"/>
      <c r="S44" s="388"/>
    </row>
    <row r="45" spans="1:30" x14ac:dyDescent="0.2">
      <c r="E45" s="75"/>
      <c r="F45" s="75"/>
      <c r="G45" s="75"/>
      <c r="H45" s="75"/>
      <c r="I45" s="99"/>
      <c r="J45" s="99"/>
      <c r="K45" s="99"/>
      <c r="L45" s="99"/>
      <c r="M45" s="99"/>
      <c r="N45" s="99"/>
      <c r="O45" s="99"/>
      <c r="P45" s="99"/>
      <c r="Q45" s="99"/>
      <c r="R45" s="99"/>
      <c r="S45" s="99"/>
    </row>
    <row r="46" spans="1:30" s="73" customFormat="1" x14ac:dyDescent="0.25">
      <c r="B46" s="73" t="s">
        <v>153</v>
      </c>
      <c r="U46" s="73" t="s">
        <v>147</v>
      </c>
      <c r="W46" s="389"/>
      <c r="X46" s="390"/>
      <c r="Y46" s="146"/>
      <c r="Z46" s="146"/>
      <c r="AA46" s="146"/>
      <c r="AB46" s="146"/>
      <c r="AC46" s="146"/>
      <c r="AD46" s="146"/>
    </row>
    <row r="47" spans="1:30" x14ac:dyDescent="0.2">
      <c r="C47" s="97" t="s">
        <v>146</v>
      </c>
      <c r="E47" s="75"/>
      <c r="F47" s="383"/>
      <c r="G47" s="384"/>
      <c r="H47" s="384"/>
      <c r="I47" s="384"/>
      <c r="J47" s="384"/>
      <c r="K47" s="384"/>
      <c r="L47" s="384"/>
      <c r="M47" s="384"/>
      <c r="N47" s="384"/>
      <c r="O47" s="384"/>
      <c r="P47" s="384"/>
      <c r="Q47" s="384"/>
      <c r="R47" s="384"/>
      <c r="S47" s="385"/>
    </row>
    <row r="48" spans="1:30" x14ac:dyDescent="0.2">
      <c r="E48" s="75"/>
      <c r="F48" s="386"/>
      <c r="G48" s="387"/>
      <c r="H48" s="387"/>
      <c r="I48" s="387"/>
      <c r="J48" s="387"/>
      <c r="K48" s="387"/>
      <c r="L48" s="387"/>
      <c r="M48" s="387"/>
      <c r="N48" s="387"/>
      <c r="O48" s="387"/>
      <c r="P48" s="387"/>
      <c r="Q48" s="387"/>
      <c r="R48" s="387"/>
      <c r="S48" s="388"/>
    </row>
    <row r="49" spans="1:30" x14ac:dyDescent="0.2">
      <c r="E49" s="75"/>
      <c r="F49" s="75"/>
      <c r="G49" s="75"/>
      <c r="H49" s="75"/>
      <c r="I49" s="99"/>
      <c r="J49" s="99"/>
      <c r="K49" s="99"/>
      <c r="L49" s="99"/>
      <c r="M49" s="99"/>
      <c r="N49" s="99"/>
      <c r="O49" s="99"/>
      <c r="P49" s="99"/>
      <c r="Q49" s="99"/>
      <c r="R49" s="99"/>
      <c r="S49" s="99"/>
    </row>
    <row r="50" spans="1:30" s="73" customFormat="1" x14ac:dyDescent="0.25">
      <c r="B50" s="73" t="s">
        <v>152</v>
      </c>
      <c r="U50" s="73" t="s">
        <v>147</v>
      </c>
      <c r="W50" s="389"/>
      <c r="X50" s="390"/>
      <c r="Y50" s="146"/>
      <c r="Z50" s="146"/>
      <c r="AA50" s="146"/>
      <c r="AB50" s="146"/>
      <c r="AC50" s="146"/>
      <c r="AD50" s="146"/>
    </row>
    <row r="51" spans="1:30" x14ac:dyDescent="0.2">
      <c r="C51" s="97" t="s">
        <v>146</v>
      </c>
      <c r="E51" s="75"/>
      <c r="F51" s="383"/>
      <c r="G51" s="384"/>
      <c r="H51" s="384"/>
      <c r="I51" s="384"/>
      <c r="J51" s="384"/>
      <c r="K51" s="384"/>
      <c r="L51" s="384"/>
      <c r="M51" s="384"/>
      <c r="N51" s="384"/>
      <c r="O51" s="384"/>
      <c r="P51" s="384"/>
      <c r="Q51" s="384"/>
      <c r="R51" s="384"/>
      <c r="S51" s="385"/>
    </row>
    <row r="52" spans="1:30" x14ac:dyDescent="0.2">
      <c r="E52" s="75"/>
      <c r="F52" s="386"/>
      <c r="G52" s="387"/>
      <c r="H52" s="387"/>
      <c r="I52" s="387"/>
      <c r="J52" s="387"/>
      <c r="K52" s="387"/>
      <c r="L52" s="387"/>
      <c r="M52" s="387"/>
      <c r="N52" s="387"/>
      <c r="O52" s="387"/>
      <c r="P52" s="387"/>
      <c r="Q52" s="387"/>
      <c r="R52" s="387"/>
      <c r="S52" s="388"/>
    </row>
    <row r="53" spans="1:30" x14ac:dyDescent="0.2">
      <c r="E53" s="75"/>
      <c r="F53" s="75"/>
      <c r="G53" s="75"/>
      <c r="H53" s="75"/>
      <c r="I53" s="99"/>
      <c r="J53" s="99"/>
      <c r="K53" s="99"/>
      <c r="L53" s="99"/>
      <c r="M53" s="99"/>
      <c r="N53" s="99"/>
      <c r="O53" s="99"/>
      <c r="P53" s="99"/>
      <c r="Q53" s="99"/>
      <c r="R53" s="99"/>
      <c r="S53" s="99"/>
    </row>
    <row r="54" spans="1:30" s="73" customFormat="1" x14ac:dyDescent="0.25">
      <c r="B54" s="73" t="s">
        <v>151</v>
      </c>
      <c r="U54" s="73" t="s">
        <v>147</v>
      </c>
      <c r="W54" s="389"/>
      <c r="X54" s="390"/>
      <c r="Y54" s="146"/>
      <c r="Z54" s="146"/>
      <c r="AA54" s="146"/>
      <c r="AB54" s="146"/>
      <c r="AC54" s="146"/>
      <c r="AD54" s="146"/>
    </row>
    <row r="55" spans="1:30" x14ac:dyDescent="0.2">
      <c r="C55" s="97" t="s">
        <v>146</v>
      </c>
      <c r="E55" s="75"/>
      <c r="F55" s="383"/>
      <c r="G55" s="384"/>
      <c r="H55" s="384"/>
      <c r="I55" s="384"/>
      <c r="J55" s="384"/>
      <c r="K55" s="384"/>
      <c r="L55" s="384"/>
      <c r="M55" s="384"/>
      <c r="N55" s="384"/>
      <c r="O55" s="384"/>
      <c r="P55" s="384"/>
      <c r="Q55" s="384"/>
      <c r="R55" s="384"/>
      <c r="S55" s="385"/>
    </row>
    <row r="56" spans="1:30" x14ac:dyDescent="0.2">
      <c r="E56" s="75"/>
      <c r="F56" s="386"/>
      <c r="G56" s="387"/>
      <c r="H56" s="387"/>
      <c r="I56" s="387"/>
      <c r="J56" s="387"/>
      <c r="K56" s="387"/>
      <c r="L56" s="387"/>
      <c r="M56" s="387"/>
      <c r="N56" s="387"/>
      <c r="O56" s="387"/>
      <c r="P56" s="387"/>
      <c r="Q56" s="387"/>
      <c r="R56" s="387"/>
      <c r="S56" s="388"/>
    </row>
    <row r="57" spans="1:30" x14ac:dyDescent="0.2">
      <c r="A57" s="205"/>
      <c r="B57" s="205"/>
      <c r="C57" s="205"/>
      <c r="D57" s="205"/>
      <c r="E57" s="206"/>
      <c r="F57" s="206"/>
      <c r="G57" s="206"/>
      <c r="H57" s="206"/>
      <c r="I57" s="205"/>
      <c r="J57" s="205"/>
      <c r="K57" s="205"/>
      <c r="L57" s="205"/>
      <c r="M57" s="205"/>
      <c r="N57" s="205"/>
      <c r="O57" s="205"/>
      <c r="P57" s="205"/>
      <c r="Q57" s="205"/>
      <c r="R57" s="205"/>
      <c r="S57" s="205"/>
      <c r="T57" s="205"/>
      <c r="U57" s="205"/>
      <c r="V57" s="205"/>
      <c r="W57" s="205"/>
      <c r="X57" s="205"/>
    </row>
    <row r="58" spans="1:30" x14ac:dyDescent="0.2">
      <c r="A58" s="96" t="s">
        <v>150</v>
      </c>
      <c r="E58" s="75"/>
      <c r="F58" s="75"/>
      <c r="G58" s="75"/>
      <c r="H58" s="75"/>
    </row>
    <row r="59" spans="1:30" s="73" customFormat="1" x14ac:dyDescent="0.25">
      <c r="B59" s="73" t="s">
        <v>149</v>
      </c>
      <c r="U59" s="73" t="s">
        <v>147</v>
      </c>
      <c r="W59" s="389"/>
      <c r="X59" s="390"/>
      <c r="Y59" s="146"/>
      <c r="Z59" s="146"/>
      <c r="AA59" s="146"/>
      <c r="AB59" s="146"/>
      <c r="AC59" s="146"/>
      <c r="AD59" s="146"/>
    </row>
    <row r="60" spans="1:30" x14ac:dyDescent="0.2">
      <c r="C60" s="97" t="s">
        <v>146</v>
      </c>
      <c r="E60" s="75"/>
      <c r="F60" s="383"/>
      <c r="G60" s="384"/>
      <c r="H60" s="384"/>
      <c r="I60" s="384"/>
      <c r="J60" s="384"/>
      <c r="K60" s="384"/>
      <c r="L60" s="384"/>
      <c r="M60" s="384"/>
      <c r="N60" s="384"/>
      <c r="O60" s="384"/>
      <c r="P60" s="384"/>
      <c r="Q60" s="384"/>
      <c r="R60" s="384"/>
      <c r="S60" s="385"/>
    </row>
    <row r="61" spans="1:30" x14ac:dyDescent="0.2">
      <c r="E61" s="75"/>
      <c r="F61" s="386"/>
      <c r="G61" s="387"/>
      <c r="H61" s="387"/>
      <c r="I61" s="387"/>
      <c r="J61" s="387"/>
      <c r="K61" s="387"/>
      <c r="L61" s="387"/>
      <c r="M61" s="387"/>
      <c r="N61" s="387"/>
      <c r="O61" s="387"/>
      <c r="P61" s="387"/>
      <c r="Q61" s="387"/>
      <c r="R61" s="387"/>
      <c r="S61" s="388"/>
    </row>
    <row r="62" spans="1:30" x14ac:dyDescent="0.2">
      <c r="E62" s="75"/>
      <c r="F62" s="75"/>
      <c r="G62" s="75"/>
      <c r="H62" s="75"/>
      <c r="I62" s="99"/>
      <c r="J62" s="99"/>
      <c r="K62" s="99"/>
      <c r="L62" s="99"/>
      <c r="M62" s="99"/>
      <c r="N62" s="99"/>
      <c r="O62" s="99"/>
      <c r="P62" s="99"/>
      <c r="Q62" s="99"/>
      <c r="R62" s="99"/>
      <c r="S62" s="99"/>
    </row>
    <row r="63" spans="1:30" s="73" customFormat="1" x14ac:dyDescent="0.25">
      <c r="B63" s="73" t="s">
        <v>148</v>
      </c>
      <c r="U63" s="73" t="s">
        <v>147</v>
      </c>
      <c r="W63" s="389"/>
      <c r="X63" s="390"/>
      <c r="Y63" s="146"/>
      <c r="Z63" s="146"/>
      <c r="AA63" s="146"/>
      <c r="AB63" s="146"/>
      <c r="AC63" s="146"/>
      <c r="AD63" s="146"/>
    </row>
    <row r="64" spans="1:30" x14ac:dyDescent="0.2">
      <c r="C64" s="97" t="s">
        <v>146</v>
      </c>
      <c r="E64" s="75"/>
      <c r="F64" s="383"/>
      <c r="G64" s="384"/>
      <c r="H64" s="384"/>
      <c r="I64" s="384"/>
      <c r="J64" s="384"/>
      <c r="K64" s="384"/>
      <c r="L64" s="384"/>
      <c r="M64" s="384"/>
      <c r="N64" s="384"/>
      <c r="O64" s="384"/>
      <c r="P64" s="384"/>
      <c r="Q64" s="384"/>
      <c r="R64" s="384"/>
      <c r="S64" s="385"/>
    </row>
    <row r="65" spans="5:24" x14ac:dyDescent="0.2">
      <c r="E65" s="75"/>
      <c r="F65" s="386"/>
      <c r="G65" s="387"/>
      <c r="H65" s="387"/>
      <c r="I65" s="387"/>
      <c r="J65" s="387"/>
      <c r="K65" s="387"/>
      <c r="L65" s="387"/>
      <c r="M65" s="387"/>
      <c r="N65" s="387"/>
      <c r="O65" s="387"/>
      <c r="P65" s="387"/>
      <c r="Q65" s="387"/>
      <c r="R65" s="387"/>
      <c r="S65" s="388"/>
    </row>
    <row r="66" spans="5:24" s="99" customFormat="1" x14ac:dyDescent="0.2">
      <c r="E66" s="75"/>
      <c r="F66" s="75"/>
      <c r="G66" s="75"/>
      <c r="H66" s="75"/>
      <c r="R66" s="148"/>
      <c r="S66" s="98"/>
      <c r="T66" s="98"/>
      <c r="U66" s="98"/>
      <c r="V66" s="98"/>
      <c r="W66" s="98"/>
      <c r="X66" s="98"/>
    </row>
    <row r="67" spans="5:24" x14ac:dyDescent="0.2">
      <c r="E67" s="75"/>
      <c r="F67" s="75"/>
      <c r="G67" s="75"/>
      <c r="H67" s="75"/>
      <c r="R67" s="100"/>
      <c r="S67" s="98"/>
      <c r="T67" s="98"/>
      <c r="U67" s="98"/>
      <c r="V67" s="98"/>
      <c r="W67" s="98"/>
      <c r="X67" s="98"/>
    </row>
    <row r="68" spans="5:24" x14ac:dyDescent="0.2">
      <c r="E68" s="75"/>
      <c r="F68" s="75"/>
      <c r="G68" s="75"/>
      <c r="H68" s="75"/>
      <c r="R68" s="100"/>
      <c r="S68" s="98"/>
      <c r="T68" s="98"/>
      <c r="U68" s="98"/>
      <c r="V68" s="98"/>
      <c r="W68" s="98"/>
      <c r="X68" s="98"/>
    </row>
  </sheetData>
  <sheetProtection selectLockedCells="1"/>
  <mergeCells count="28">
    <mergeCell ref="W9:X9"/>
    <mergeCell ref="W25:X25"/>
    <mergeCell ref="W29:X29"/>
    <mergeCell ref="W21:X21"/>
    <mergeCell ref="W17:X17"/>
    <mergeCell ref="W63:X63"/>
    <mergeCell ref="W13:X13"/>
    <mergeCell ref="W54:X54"/>
    <mergeCell ref="W38:X38"/>
    <mergeCell ref="W42:X42"/>
    <mergeCell ref="W46:X46"/>
    <mergeCell ref="W50:X50"/>
    <mergeCell ref="W33:X33"/>
    <mergeCell ref="W59:X59"/>
    <mergeCell ref="F60:S61"/>
    <mergeCell ref="F64:S65"/>
    <mergeCell ref="F51:S52"/>
    <mergeCell ref="F55:S56"/>
    <mergeCell ref="F26:S27"/>
    <mergeCell ref="F30:S31"/>
    <mergeCell ref="F43:S44"/>
    <mergeCell ref="F10:S11"/>
    <mergeCell ref="F14:S15"/>
    <mergeCell ref="F47:S48"/>
    <mergeCell ref="F34:S35"/>
    <mergeCell ref="F39:S40"/>
    <mergeCell ref="F18:S19"/>
    <mergeCell ref="F22:S23"/>
  </mergeCells>
  <printOptions horizontalCentered="1"/>
  <pageMargins left="0.5" right="0.5" top="1" bottom="1" header="0.5" footer="0.5"/>
  <pageSetup scale="73" orientation="portrait"/>
  <headerFooter alignWithMargins="0">
    <oddFooter>&amp;LPage &amp;P of &amp;N&amp;R&amp;F</oddFooter>
  </headerFooter>
  <rowBreaks count="1" manualBreakCount="1">
    <brk id="57"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sheetPr>
  <dimension ref="A1:W31"/>
  <sheetViews>
    <sheetView zoomScaleNormal="100" zoomScaleSheetLayoutView="70" workbookViewId="0">
      <selection activeCell="N9" sqref="N9:O9"/>
    </sheetView>
  </sheetViews>
  <sheetFormatPr defaultColWidth="8.7109375" defaultRowHeight="15" x14ac:dyDescent="0.25"/>
  <cols>
    <col min="1" max="16" width="7.42578125" style="232" customWidth="1"/>
    <col min="17" max="16384" width="8.7109375" style="232"/>
  </cols>
  <sheetData>
    <row r="1" spans="1:23" ht="18" x14ac:dyDescent="0.25">
      <c r="A1" s="243" t="s">
        <v>0</v>
      </c>
      <c r="B1" s="243"/>
      <c r="C1" s="243"/>
      <c r="D1" s="243"/>
      <c r="E1" s="243"/>
      <c r="F1" s="243"/>
      <c r="G1" s="243"/>
      <c r="H1" s="243"/>
      <c r="I1" s="243"/>
      <c r="J1" s="243"/>
      <c r="K1" s="243"/>
      <c r="L1" s="243"/>
      <c r="M1" s="243"/>
      <c r="N1" s="243"/>
      <c r="O1" s="243"/>
      <c r="P1" s="243"/>
      <c r="Q1" s="243"/>
      <c r="R1" s="243"/>
      <c r="S1" s="243"/>
      <c r="T1" s="243"/>
      <c r="U1" s="243"/>
      <c r="V1" s="243"/>
    </row>
    <row r="2" spans="1:23" ht="18" x14ac:dyDescent="0.25">
      <c r="A2" s="243" t="s">
        <v>1</v>
      </c>
      <c r="B2" s="243"/>
      <c r="C2" s="243"/>
      <c r="D2" s="243"/>
      <c r="E2" s="243"/>
      <c r="F2" s="243"/>
      <c r="G2" s="243"/>
      <c r="H2" s="243"/>
      <c r="I2" s="243"/>
      <c r="J2" s="243"/>
      <c r="K2" s="243"/>
      <c r="L2" s="243"/>
      <c r="M2" s="243"/>
      <c r="N2" s="243"/>
      <c r="O2" s="243"/>
      <c r="P2" s="243"/>
      <c r="Q2" s="243"/>
      <c r="R2" s="243"/>
      <c r="S2" s="243"/>
      <c r="T2" s="243"/>
      <c r="U2" s="243"/>
      <c r="V2" s="243"/>
    </row>
    <row r="3" spans="1:23" ht="18" x14ac:dyDescent="0.25">
      <c r="A3" s="243" t="s">
        <v>403</v>
      </c>
      <c r="B3" s="243"/>
      <c r="C3" s="243"/>
      <c r="D3" s="243"/>
      <c r="E3" s="243"/>
      <c r="F3" s="243"/>
      <c r="G3" s="243"/>
      <c r="H3" s="243"/>
      <c r="I3" s="243"/>
      <c r="J3" s="243"/>
      <c r="K3" s="243"/>
      <c r="L3" s="243"/>
      <c r="M3" s="243"/>
      <c r="N3" s="243"/>
      <c r="O3" s="243"/>
      <c r="P3" s="243"/>
      <c r="Q3" s="243"/>
      <c r="R3" s="243"/>
      <c r="S3" s="243"/>
      <c r="T3" s="243"/>
      <c r="U3" s="243"/>
      <c r="V3" s="243"/>
    </row>
    <row r="4" spans="1:23" ht="18" x14ac:dyDescent="0.25">
      <c r="A4" s="244" t="s">
        <v>141</v>
      </c>
      <c r="B4" s="244"/>
      <c r="C4" s="244"/>
      <c r="D4" s="244"/>
      <c r="E4" s="244"/>
      <c r="F4" s="244"/>
      <c r="G4" s="244"/>
      <c r="H4" s="244"/>
      <c r="I4" s="244"/>
      <c r="J4" s="244"/>
      <c r="K4" s="244"/>
      <c r="L4" s="244"/>
      <c r="M4" s="244"/>
      <c r="N4" s="244"/>
      <c r="O4" s="244"/>
      <c r="P4" s="245"/>
      <c r="Q4" s="245"/>
      <c r="R4" s="245"/>
      <c r="S4" s="245"/>
      <c r="T4" s="245"/>
      <c r="U4" s="245"/>
      <c r="V4" s="245"/>
      <c r="W4" s="246"/>
    </row>
    <row r="5" spans="1:23" ht="15.75" thickBot="1" x14ac:dyDescent="0.3">
      <c r="A5" s="247"/>
      <c r="B5" s="247"/>
      <c r="C5" s="247"/>
      <c r="D5" s="247"/>
      <c r="E5" s="247"/>
      <c r="F5" s="247"/>
      <c r="G5" s="247"/>
      <c r="H5" s="247"/>
      <c r="I5" s="247"/>
      <c r="J5" s="247"/>
      <c r="K5" s="247"/>
      <c r="L5" s="247"/>
      <c r="M5" s="247"/>
      <c r="N5" s="247"/>
      <c r="O5" s="247"/>
      <c r="P5" s="114"/>
      <c r="Q5" s="114"/>
      <c r="R5" s="114"/>
      <c r="S5" s="114"/>
      <c r="T5" s="114"/>
      <c r="U5" s="114"/>
      <c r="V5" s="114"/>
      <c r="W5" s="246"/>
    </row>
    <row r="6" spans="1:23" x14ac:dyDescent="0.25">
      <c r="A6" s="248" t="s">
        <v>400</v>
      </c>
      <c r="B6" s="249"/>
      <c r="C6" s="249"/>
      <c r="D6" s="249"/>
      <c r="E6" s="249"/>
      <c r="F6" s="249"/>
      <c r="G6" s="249"/>
      <c r="H6" s="249"/>
      <c r="I6" s="249"/>
      <c r="J6" s="249"/>
      <c r="K6" s="249"/>
      <c r="L6" s="249"/>
      <c r="M6" s="249"/>
      <c r="N6" s="249"/>
      <c r="O6" s="249"/>
      <c r="P6" s="110"/>
      <c r="Q6" s="110"/>
      <c r="R6" s="110"/>
      <c r="S6" s="110"/>
      <c r="T6" s="110"/>
      <c r="U6" s="110"/>
      <c r="V6" s="110"/>
      <c r="W6" s="246"/>
    </row>
    <row r="7" spans="1:23" x14ac:dyDescent="0.25">
      <c r="A7" s="248"/>
      <c r="B7" s="249"/>
      <c r="C7" s="249"/>
      <c r="D7" s="249"/>
      <c r="E7" s="249"/>
      <c r="F7" s="249"/>
      <c r="G7" s="249"/>
      <c r="H7" s="249"/>
      <c r="I7" s="249"/>
      <c r="J7" s="249"/>
      <c r="K7" s="249"/>
      <c r="L7" s="249"/>
      <c r="M7" s="249"/>
      <c r="N7" s="249"/>
      <c r="O7" s="249"/>
      <c r="P7" s="110"/>
      <c r="Q7" s="110"/>
      <c r="R7" s="110"/>
      <c r="S7" s="110"/>
      <c r="T7" s="110"/>
      <c r="U7" s="110"/>
      <c r="V7" s="110"/>
      <c r="W7" s="246"/>
    </row>
    <row r="8" spans="1:23" x14ac:dyDescent="0.25">
      <c r="A8" s="248" t="s">
        <v>140</v>
      </c>
      <c r="B8" s="249"/>
      <c r="C8" s="249"/>
      <c r="D8" s="249"/>
      <c r="E8" s="250"/>
      <c r="F8" s="250"/>
      <c r="G8" s="250"/>
      <c r="H8" s="250"/>
      <c r="I8" s="249"/>
      <c r="J8" s="249"/>
      <c r="K8" s="249"/>
      <c r="L8" s="249"/>
      <c r="M8" s="249"/>
      <c r="N8" s="249" t="s">
        <v>139</v>
      </c>
      <c r="O8" s="249"/>
      <c r="P8" s="249"/>
      <c r="Q8" s="249"/>
      <c r="R8" s="249"/>
      <c r="S8" s="249"/>
      <c r="T8" s="249"/>
      <c r="U8" s="249"/>
      <c r="V8" s="249"/>
    </row>
    <row r="9" spans="1:23" x14ac:dyDescent="0.25">
      <c r="A9" s="249"/>
      <c r="B9" s="251" t="s">
        <v>142</v>
      </c>
      <c r="C9" s="249"/>
      <c r="D9" s="249"/>
      <c r="E9" s="250"/>
      <c r="F9" s="250"/>
      <c r="G9" s="250"/>
      <c r="H9" s="250"/>
      <c r="I9" s="249"/>
      <c r="J9" s="249"/>
      <c r="K9" s="249"/>
      <c r="L9" s="249"/>
      <c r="M9" s="249"/>
      <c r="N9" s="391">
        <v>0</v>
      </c>
      <c r="O9" s="392"/>
      <c r="P9" s="252"/>
      <c r="Q9" s="249"/>
      <c r="R9" s="249"/>
      <c r="S9" s="249"/>
      <c r="T9" s="249"/>
      <c r="U9" s="249"/>
      <c r="V9" s="249"/>
    </row>
    <row r="10" spans="1:23" x14ac:dyDescent="0.25">
      <c r="A10" s="249"/>
      <c r="B10" s="251"/>
      <c r="C10" s="253" t="s">
        <v>137</v>
      </c>
      <c r="D10" s="249"/>
      <c r="E10" s="250"/>
      <c r="F10" s="249"/>
      <c r="G10" s="249"/>
      <c r="H10" s="249"/>
      <c r="I10" s="249"/>
      <c r="J10" s="249"/>
      <c r="K10" s="249"/>
      <c r="L10" s="249"/>
      <c r="M10" s="249"/>
      <c r="N10" s="249"/>
      <c r="O10" s="249"/>
      <c r="P10" s="249"/>
      <c r="Q10" s="249"/>
      <c r="R10" s="249"/>
      <c r="S10" s="249"/>
      <c r="T10" s="249"/>
      <c r="U10" s="249"/>
      <c r="V10" s="249"/>
    </row>
    <row r="11" spans="1:23" x14ac:dyDescent="0.25">
      <c r="A11" s="249"/>
      <c r="B11" s="251"/>
      <c r="C11" s="393"/>
      <c r="D11" s="393"/>
      <c r="E11" s="393"/>
      <c r="F11" s="393"/>
      <c r="G11" s="393"/>
      <c r="H11" s="393"/>
      <c r="I11" s="393"/>
      <c r="J11" s="393"/>
      <c r="K11" s="393"/>
      <c r="L11" s="249"/>
      <c r="M11" s="249"/>
      <c r="N11" s="249"/>
      <c r="O11" s="249"/>
      <c r="P11" s="249"/>
      <c r="Q11" s="249"/>
      <c r="R11" s="249"/>
      <c r="S11" s="249"/>
      <c r="T11" s="249"/>
      <c r="U11" s="249"/>
      <c r="V11" s="249"/>
    </row>
    <row r="12" spans="1:23" x14ac:dyDescent="0.25">
      <c r="A12" s="249"/>
      <c r="B12" s="251"/>
      <c r="C12" s="393"/>
      <c r="D12" s="393"/>
      <c r="E12" s="393"/>
      <c r="F12" s="393"/>
      <c r="G12" s="393"/>
      <c r="H12" s="393"/>
      <c r="I12" s="393"/>
      <c r="J12" s="393"/>
      <c r="K12" s="393"/>
      <c r="L12" s="249"/>
      <c r="M12" s="249"/>
      <c r="N12" s="249"/>
      <c r="O12" s="249"/>
      <c r="P12" s="249"/>
      <c r="Q12" s="249"/>
      <c r="R12" s="249"/>
      <c r="S12" s="249"/>
      <c r="T12" s="249"/>
      <c r="U12" s="249"/>
      <c r="V12" s="249"/>
    </row>
    <row r="13" spans="1:23" x14ac:dyDescent="0.25">
      <c r="A13" s="249"/>
      <c r="B13" s="251"/>
      <c r="C13" s="254"/>
      <c r="D13" s="254"/>
      <c r="E13" s="254"/>
      <c r="F13" s="254"/>
      <c r="G13" s="254"/>
      <c r="H13" s="254"/>
      <c r="I13" s="254"/>
      <c r="J13" s="254"/>
      <c r="K13" s="254"/>
      <c r="L13" s="249"/>
      <c r="M13" s="249"/>
      <c r="N13" s="249"/>
      <c r="O13" s="249"/>
      <c r="P13" s="249"/>
      <c r="Q13" s="249"/>
      <c r="R13" s="249"/>
      <c r="S13" s="249"/>
      <c r="T13" s="249"/>
      <c r="U13" s="249"/>
      <c r="V13" s="249"/>
    </row>
    <row r="14" spans="1:23" x14ac:dyDescent="0.25">
      <c r="A14" s="249"/>
      <c r="B14" s="251" t="s">
        <v>138</v>
      </c>
      <c r="C14" s="249"/>
      <c r="D14" s="249"/>
      <c r="E14" s="250"/>
      <c r="F14" s="250"/>
      <c r="G14" s="250"/>
      <c r="H14" s="250"/>
      <c r="I14" s="249"/>
      <c r="J14" s="249"/>
      <c r="K14" s="249"/>
      <c r="L14" s="249"/>
      <c r="M14" s="249"/>
      <c r="N14" s="391">
        <v>0</v>
      </c>
      <c r="O14" s="392"/>
      <c r="P14" s="252"/>
      <c r="Q14" s="249"/>
      <c r="R14" s="249"/>
      <c r="S14" s="249"/>
      <c r="T14" s="249"/>
      <c r="U14" s="249"/>
      <c r="V14" s="249"/>
    </row>
    <row r="15" spans="1:23" x14ac:dyDescent="0.25">
      <c r="A15" s="249"/>
      <c r="B15" s="251"/>
      <c r="C15" s="253" t="s">
        <v>137</v>
      </c>
      <c r="D15" s="249"/>
      <c r="E15" s="250"/>
      <c r="F15" s="249"/>
      <c r="G15" s="249"/>
      <c r="H15" s="249"/>
      <c r="I15" s="249"/>
      <c r="J15" s="249"/>
      <c r="K15" s="249"/>
      <c r="L15" s="249"/>
      <c r="M15" s="249"/>
      <c r="N15" s="249"/>
      <c r="O15" s="249"/>
      <c r="P15" s="249"/>
      <c r="Q15" s="249"/>
      <c r="R15" s="249"/>
      <c r="S15" s="249"/>
      <c r="T15" s="249"/>
      <c r="U15" s="249"/>
      <c r="V15" s="249"/>
    </row>
    <row r="16" spans="1:23" x14ac:dyDescent="0.25">
      <c r="A16" s="249"/>
      <c r="B16" s="251"/>
      <c r="C16" s="393"/>
      <c r="D16" s="393"/>
      <c r="E16" s="393"/>
      <c r="F16" s="393"/>
      <c r="G16" s="393"/>
      <c r="H16" s="393"/>
      <c r="I16" s="393"/>
      <c r="J16" s="393"/>
      <c r="K16" s="393"/>
      <c r="L16" s="249"/>
      <c r="M16" s="249"/>
      <c r="N16" s="249"/>
      <c r="O16" s="249"/>
      <c r="P16" s="249"/>
      <c r="Q16" s="249"/>
      <c r="R16" s="249"/>
      <c r="S16" s="249"/>
      <c r="T16" s="249"/>
      <c r="U16" s="249"/>
      <c r="V16" s="249"/>
    </row>
    <row r="17" spans="1:22" x14ac:dyDescent="0.25">
      <c r="A17" s="249"/>
      <c r="B17" s="251"/>
      <c r="C17" s="393"/>
      <c r="D17" s="393"/>
      <c r="E17" s="393"/>
      <c r="F17" s="393"/>
      <c r="G17" s="393"/>
      <c r="H17" s="393"/>
      <c r="I17" s="393"/>
      <c r="J17" s="393"/>
      <c r="K17" s="393"/>
      <c r="L17" s="249"/>
      <c r="M17" s="249"/>
      <c r="N17" s="249"/>
      <c r="O17" s="249"/>
      <c r="P17" s="249"/>
      <c r="Q17" s="249"/>
      <c r="R17" s="249"/>
      <c r="S17" s="249"/>
      <c r="T17" s="249"/>
      <c r="U17" s="249"/>
      <c r="V17" s="249"/>
    </row>
    <row r="18" spans="1:22" x14ac:dyDescent="0.25">
      <c r="A18" s="249"/>
      <c r="B18" s="251"/>
      <c r="C18" s="253"/>
      <c r="D18" s="249"/>
      <c r="E18" s="250"/>
      <c r="F18" s="255"/>
      <c r="G18" s="255"/>
      <c r="H18" s="255"/>
      <c r="I18" s="255"/>
      <c r="J18" s="255"/>
      <c r="K18" s="255"/>
      <c r="L18" s="249"/>
      <c r="M18" s="249"/>
      <c r="N18" s="249"/>
      <c r="O18" s="249"/>
      <c r="P18" s="249"/>
      <c r="Q18" s="249"/>
      <c r="R18" s="249"/>
      <c r="S18" s="249"/>
      <c r="T18" s="249"/>
      <c r="U18" s="249"/>
      <c r="V18" s="249"/>
    </row>
    <row r="19" spans="1:22" x14ac:dyDescent="0.25">
      <c r="A19" s="249"/>
      <c r="B19" s="251" t="s">
        <v>143</v>
      </c>
      <c r="C19" s="249"/>
      <c r="D19" s="249"/>
      <c r="E19" s="250"/>
      <c r="F19" s="250"/>
      <c r="G19" s="250"/>
      <c r="H19" s="250"/>
      <c r="I19" s="249"/>
      <c r="J19" s="249"/>
      <c r="K19" s="249"/>
      <c r="L19" s="249"/>
      <c r="M19" s="249"/>
      <c r="N19" s="391">
        <v>0</v>
      </c>
      <c r="O19" s="392"/>
      <c r="P19" s="252"/>
      <c r="Q19" s="249"/>
      <c r="R19" s="249"/>
      <c r="S19" s="249"/>
      <c r="T19" s="249"/>
      <c r="U19" s="249"/>
      <c r="V19" s="249"/>
    </row>
    <row r="20" spans="1:22" x14ac:dyDescent="0.25">
      <c r="A20" s="249"/>
      <c r="B20" s="249"/>
      <c r="C20" s="253" t="s">
        <v>137</v>
      </c>
      <c r="D20" s="249"/>
      <c r="E20" s="250"/>
      <c r="F20" s="249"/>
      <c r="G20" s="249"/>
      <c r="H20" s="249"/>
      <c r="I20" s="249"/>
      <c r="J20" s="249"/>
      <c r="K20" s="249"/>
      <c r="L20" s="110"/>
      <c r="M20" s="249"/>
      <c r="N20" s="249"/>
      <c r="O20" s="249"/>
      <c r="P20" s="249"/>
      <c r="Q20" s="249"/>
      <c r="R20" s="249"/>
      <c r="S20" s="249"/>
      <c r="T20" s="249"/>
      <c r="U20" s="249"/>
      <c r="V20" s="249"/>
    </row>
    <row r="21" spans="1:22" x14ac:dyDescent="0.25">
      <c r="A21" s="249"/>
      <c r="B21" s="249"/>
      <c r="C21" s="393"/>
      <c r="D21" s="393"/>
      <c r="E21" s="393"/>
      <c r="F21" s="393"/>
      <c r="G21" s="393"/>
      <c r="H21" s="393"/>
      <c r="I21" s="393"/>
      <c r="J21" s="393"/>
      <c r="K21" s="393"/>
      <c r="L21" s="249"/>
      <c r="M21" s="249"/>
      <c r="N21" s="249"/>
      <c r="O21" s="249"/>
      <c r="P21" s="249"/>
      <c r="Q21" s="249"/>
      <c r="R21" s="249"/>
      <c r="S21" s="249"/>
      <c r="T21" s="249"/>
      <c r="U21" s="249"/>
      <c r="V21" s="249"/>
    </row>
    <row r="22" spans="1:22" x14ac:dyDescent="0.25">
      <c r="A22" s="249"/>
      <c r="B22" s="249"/>
      <c r="C22" s="393"/>
      <c r="D22" s="393"/>
      <c r="E22" s="393"/>
      <c r="F22" s="393"/>
      <c r="G22" s="393"/>
      <c r="H22" s="393"/>
      <c r="I22" s="393"/>
      <c r="J22" s="393"/>
      <c r="K22" s="393"/>
      <c r="L22" s="110"/>
      <c r="M22" s="249"/>
      <c r="N22" s="249"/>
      <c r="O22" s="249"/>
      <c r="P22" s="249"/>
      <c r="Q22" s="249"/>
      <c r="R22" s="249"/>
      <c r="S22" s="249"/>
      <c r="T22" s="249"/>
      <c r="U22" s="249"/>
      <c r="V22" s="249"/>
    </row>
    <row r="23" spans="1:22" x14ac:dyDescent="0.25">
      <c r="A23" s="249"/>
      <c r="B23" s="249"/>
      <c r="C23" s="253"/>
      <c r="D23" s="249"/>
      <c r="E23" s="250"/>
      <c r="F23" s="255"/>
      <c r="G23" s="255"/>
      <c r="H23" s="255"/>
      <c r="I23" s="255"/>
      <c r="J23" s="255"/>
      <c r="K23" s="255"/>
      <c r="L23" s="110"/>
      <c r="M23" s="249"/>
      <c r="N23" s="249"/>
      <c r="O23" s="249"/>
      <c r="P23" s="249"/>
      <c r="Q23" s="249"/>
      <c r="R23" s="249"/>
      <c r="S23" s="249"/>
      <c r="T23" s="249"/>
      <c r="U23" s="249"/>
      <c r="V23" s="249"/>
    </row>
    <row r="24" spans="1:22" x14ac:dyDescent="0.25">
      <c r="A24" s="249"/>
      <c r="B24" s="249"/>
      <c r="C24" s="253"/>
      <c r="D24" s="249"/>
      <c r="E24" s="250"/>
      <c r="F24" s="255"/>
      <c r="G24" s="255"/>
      <c r="H24" s="255"/>
      <c r="I24" s="255"/>
      <c r="J24" s="255"/>
      <c r="K24" s="255"/>
      <c r="L24" s="110"/>
      <c r="M24" s="249"/>
      <c r="N24" s="249"/>
      <c r="O24" s="249"/>
      <c r="P24" s="249"/>
      <c r="Q24" s="249"/>
      <c r="R24" s="249"/>
      <c r="S24" s="249"/>
      <c r="T24" s="249"/>
      <c r="U24" s="249"/>
      <c r="V24" s="249"/>
    </row>
    <row r="25" spans="1:22" x14ac:dyDescent="0.25">
      <c r="A25" s="249"/>
      <c r="B25" s="249"/>
      <c r="C25" s="253"/>
      <c r="D25" s="249"/>
      <c r="E25" s="250"/>
      <c r="F25" s="255"/>
      <c r="G25" s="255"/>
      <c r="H25" s="255"/>
      <c r="I25" s="255"/>
      <c r="J25" s="255"/>
      <c r="K25" s="255"/>
      <c r="L25" s="110"/>
      <c r="M25" s="249"/>
      <c r="N25" s="249"/>
      <c r="O25" s="249"/>
      <c r="P25" s="249"/>
      <c r="Q25" s="249"/>
      <c r="R25" s="249"/>
      <c r="S25" s="249"/>
      <c r="T25" s="249"/>
      <c r="U25" s="249"/>
      <c r="V25" s="249"/>
    </row>
    <row r="26" spans="1:22" x14ac:dyDescent="0.25">
      <c r="A26" s="249"/>
      <c r="B26" s="249"/>
      <c r="C26" s="249"/>
      <c r="D26" s="249"/>
      <c r="E26" s="250"/>
      <c r="F26" s="250"/>
      <c r="G26" s="250"/>
      <c r="H26" s="250"/>
      <c r="I26" s="249"/>
      <c r="J26" s="249"/>
      <c r="K26" s="249"/>
      <c r="L26" s="249"/>
      <c r="M26" s="256" t="s">
        <v>136</v>
      </c>
      <c r="N26" s="394">
        <f>SUM(N9:O19)</f>
        <v>0</v>
      </c>
      <c r="O26" s="395"/>
      <c r="P26" s="252"/>
      <c r="Q26" s="249"/>
      <c r="R26" s="110"/>
      <c r="S26" s="110"/>
      <c r="T26" s="110"/>
      <c r="U26" s="110"/>
      <c r="V26" s="110"/>
    </row>
    <row r="27" spans="1:22" x14ac:dyDescent="0.25">
      <c r="A27" s="249"/>
      <c r="B27" s="249"/>
      <c r="C27" s="249"/>
      <c r="D27" s="249"/>
      <c r="E27" s="250"/>
      <c r="F27" s="250"/>
      <c r="G27" s="250"/>
      <c r="H27" s="250"/>
      <c r="I27" s="249"/>
      <c r="J27" s="249"/>
      <c r="K27" s="249"/>
      <c r="L27" s="249"/>
      <c r="M27" s="256"/>
      <c r="N27" s="252"/>
      <c r="O27" s="252"/>
      <c r="P27" s="252"/>
      <c r="Q27" s="249"/>
      <c r="R27" s="110"/>
      <c r="S27" s="110"/>
      <c r="T27" s="110"/>
      <c r="U27" s="110"/>
      <c r="V27" s="110"/>
    </row>
    <row r="28" spans="1:22" x14ac:dyDescent="0.25">
      <c r="A28" s="249"/>
      <c r="B28" s="249"/>
      <c r="C28" s="249"/>
      <c r="D28" s="249"/>
      <c r="E28" s="250"/>
      <c r="F28" s="250"/>
      <c r="G28" s="250"/>
      <c r="H28" s="250"/>
      <c r="I28" s="249"/>
      <c r="J28" s="249"/>
      <c r="K28" s="249"/>
      <c r="L28" s="249"/>
      <c r="M28" s="256"/>
      <c r="N28" s="252"/>
      <c r="O28" s="252"/>
      <c r="P28" s="252"/>
      <c r="Q28" s="249"/>
      <c r="R28" s="110"/>
      <c r="S28" s="110"/>
      <c r="T28" s="110"/>
      <c r="U28" s="110"/>
      <c r="V28" s="110"/>
    </row>
    <row r="29" spans="1:22" x14ac:dyDescent="0.25">
      <c r="A29" s="249"/>
      <c r="B29" s="249"/>
      <c r="C29" s="249"/>
      <c r="D29" s="249"/>
      <c r="E29" s="250"/>
      <c r="F29" s="250"/>
      <c r="G29" s="250"/>
      <c r="H29" s="250"/>
      <c r="I29" s="249"/>
      <c r="J29" s="249"/>
      <c r="K29" s="249"/>
      <c r="L29" s="249"/>
      <c r="M29" s="256"/>
      <c r="N29" s="252"/>
      <c r="O29" s="252"/>
      <c r="P29" s="252"/>
      <c r="Q29" s="249"/>
      <c r="R29" s="110"/>
      <c r="S29" s="110"/>
      <c r="T29" s="110"/>
      <c r="U29" s="110"/>
      <c r="V29" s="110"/>
    </row>
    <row r="30" spans="1:22" x14ac:dyDescent="0.25">
      <c r="A30" s="249"/>
      <c r="B30" s="396" t="s">
        <v>135</v>
      </c>
      <c r="C30" s="397"/>
      <c r="D30" s="397"/>
      <c r="E30" s="397"/>
      <c r="F30" s="397"/>
      <c r="G30" s="397"/>
      <c r="H30" s="397"/>
      <c r="I30" s="397"/>
      <c r="J30" s="397"/>
      <c r="K30" s="397"/>
      <c r="L30" s="249"/>
      <c r="M30" s="256"/>
      <c r="N30" s="252"/>
      <c r="O30" s="252"/>
      <c r="P30" s="252"/>
      <c r="Q30" s="249"/>
      <c r="R30" s="110"/>
      <c r="S30" s="110"/>
      <c r="T30" s="110"/>
      <c r="U30" s="110"/>
      <c r="V30" s="110"/>
    </row>
    <row r="31" spans="1:22" x14ac:dyDescent="0.25">
      <c r="A31" s="249"/>
      <c r="B31" s="397"/>
      <c r="C31" s="397"/>
      <c r="D31" s="397"/>
      <c r="E31" s="397"/>
      <c r="F31" s="397"/>
      <c r="G31" s="397"/>
      <c r="H31" s="397"/>
      <c r="I31" s="397"/>
      <c r="J31" s="397"/>
      <c r="K31" s="397"/>
      <c r="L31" s="249"/>
      <c r="M31" s="256"/>
      <c r="N31" s="252"/>
      <c r="O31" s="252"/>
      <c r="P31" s="252"/>
      <c r="Q31" s="249"/>
      <c r="R31" s="249"/>
      <c r="S31" s="249"/>
      <c r="T31" s="249"/>
      <c r="U31" s="249"/>
      <c r="V31" s="249"/>
    </row>
  </sheetData>
  <sheetProtection selectLockedCells="1"/>
  <mergeCells count="8">
    <mergeCell ref="N19:O19"/>
    <mergeCell ref="C21:K22"/>
    <mergeCell ref="N26:O26"/>
    <mergeCell ref="B30:K31"/>
    <mergeCell ref="N9:O9"/>
    <mergeCell ref="C11:K12"/>
    <mergeCell ref="N14:O14"/>
    <mergeCell ref="C16:K17"/>
  </mergeCells>
  <dataValidations count="1">
    <dataValidation type="decimal" operator="greaterThanOrEqual" allowBlank="1" showInputMessage="1" showErrorMessage="1" errorTitle="Invalid Entry" error="Please enter a number value greater than or equal to 0." sqref="N9:O9 N14:O14 N19:O19" xr:uid="{00000000-0002-0000-0600-000000000000}">
      <formula1>0</formula1>
    </dataValidation>
  </dataValidations>
  <pageMargins left="0.7" right="0.7" top="0.75" bottom="0.75" header="0.3" footer="0.3"/>
  <pageSetup scale="79" orientation="portrait"/>
  <ignoredErrors>
    <ignoredError sqref="N2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70C0"/>
  </sheetPr>
  <dimension ref="A1:Q37"/>
  <sheetViews>
    <sheetView zoomScaleNormal="100" zoomScaleSheetLayoutView="70" workbookViewId="0">
      <selection activeCell="C12" sqref="C12:L18"/>
    </sheetView>
  </sheetViews>
  <sheetFormatPr defaultColWidth="8.7109375" defaultRowHeight="15" x14ac:dyDescent="0.25"/>
  <cols>
    <col min="1" max="12" width="7.42578125" style="41" customWidth="1"/>
    <col min="13" max="17" width="8.7109375" style="209"/>
    <col min="18" max="16384" width="8.7109375" style="41"/>
  </cols>
  <sheetData>
    <row r="1" spans="1:17" ht="18" x14ac:dyDescent="0.25">
      <c r="A1" s="93" t="s">
        <v>0</v>
      </c>
      <c r="B1" s="93"/>
      <c r="C1" s="93"/>
      <c r="D1" s="93"/>
      <c r="E1" s="93"/>
      <c r="F1" s="93"/>
      <c r="G1" s="93"/>
      <c r="H1" s="93"/>
      <c r="I1" s="93"/>
      <c r="J1" s="93"/>
      <c r="K1" s="93"/>
      <c r="L1" s="93"/>
      <c r="M1" s="207"/>
      <c r="N1" s="207"/>
      <c r="O1" s="207"/>
      <c r="P1" s="207"/>
      <c r="Q1" s="207"/>
    </row>
    <row r="2" spans="1:17" ht="18" x14ac:dyDescent="0.25">
      <c r="A2" s="93" t="s">
        <v>1</v>
      </c>
      <c r="B2" s="93"/>
      <c r="C2" s="93"/>
      <c r="D2" s="93"/>
      <c r="E2" s="93"/>
      <c r="F2" s="93"/>
      <c r="G2" s="93"/>
      <c r="H2" s="93"/>
      <c r="I2" s="93"/>
      <c r="J2" s="93"/>
      <c r="K2" s="93"/>
      <c r="L2" s="93"/>
      <c r="M2" s="207"/>
      <c r="N2" s="207"/>
      <c r="O2" s="207"/>
      <c r="P2" s="207"/>
      <c r="Q2" s="207"/>
    </row>
    <row r="3" spans="1:17" ht="18" x14ac:dyDescent="0.25">
      <c r="A3" s="93" t="s">
        <v>403</v>
      </c>
      <c r="B3" s="93"/>
      <c r="C3" s="93"/>
      <c r="D3" s="93"/>
      <c r="E3" s="93"/>
      <c r="F3" s="93"/>
      <c r="G3" s="93"/>
      <c r="H3" s="93"/>
      <c r="I3" s="93"/>
      <c r="J3" s="93"/>
      <c r="K3" s="93"/>
      <c r="L3" s="93"/>
      <c r="M3" s="207"/>
      <c r="N3" s="207"/>
      <c r="O3" s="207"/>
      <c r="P3" s="207"/>
      <c r="Q3" s="207"/>
    </row>
    <row r="4" spans="1:17" ht="18" x14ac:dyDescent="0.25">
      <c r="A4" s="94" t="s">
        <v>176</v>
      </c>
      <c r="B4" s="94"/>
      <c r="C4" s="94"/>
      <c r="D4" s="94"/>
      <c r="E4" s="94"/>
      <c r="F4" s="94"/>
      <c r="G4" s="94"/>
      <c r="H4" s="94"/>
      <c r="I4" s="94"/>
      <c r="J4" s="94"/>
      <c r="K4" s="94"/>
      <c r="L4" s="94"/>
      <c r="M4" s="208"/>
      <c r="N4" s="208"/>
      <c r="O4" s="208"/>
      <c r="P4" s="208"/>
      <c r="Q4" s="208"/>
    </row>
    <row r="5" spans="1:17" ht="15.75" thickBot="1" x14ac:dyDescent="0.3">
      <c r="A5" s="95"/>
      <c r="B5" s="95"/>
      <c r="C5" s="95"/>
      <c r="D5" s="95"/>
      <c r="E5" s="95"/>
      <c r="F5" s="95"/>
      <c r="G5" s="95"/>
      <c r="H5" s="95"/>
      <c r="I5" s="95"/>
      <c r="J5" s="95"/>
      <c r="K5" s="95"/>
      <c r="L5" s="95"/>
      <c r="M5" s="147"/>
      <c r="N5" s="147"/>
      <c r="O5" s="147"/>
      <c r="P5" s="147"/>
      <c r="Q5" s="147"/>
    </row>
    <row r="6" spans="1:17" x14ac:dyDescent="0.25">
      <c r="A6" s="96" t="s">
        <v>401</v>
      </c>
      <c r="B6" s="97"/>
      <c r="C6" s="97"/>
      <c r="D6" s="97"/>
      <c r="E6" s="97"/>
      <c r="F6" s="97"/>
      <c r="G6" s="97"/>
      <c r="H6" s="97"/>
      <c r="I6" s="97"/>
      <c r="J6" s="97"/>
      <c r="K6" s="97"/>
      <c r="L6" s="97"/>
      <c r="M6" s="99"/>
      <c r="N6" s="99"/>
      <c r="O6" s="99"/>
      <c r="P6" s="99"/>
      <c r="Q6" s="99"/>
    </row>
    <row r="7" spans="1:17" x14ac:dyDescent="0.25">
      <c r="A7" s="97"/>
      <c r="B7" s="97"/>
      <c r="C7" s="97"/>
      <c r="D7" s="97"/>
      <c r="E7" s="97"/>
      <c r="F7" s="97"/>
      <c r="G7" s="97"/>
      <c r="H7" s="97"/>
      <c r="I7" s="97"/>
      <c r="J7" s="97"/>
      <c r="K7" s="97"/>
      <c r="L7" s="97"/>
      <c r="M7" s="99"/>
      <c r="N7" s="99"/>
      <c r="O7" s="99"/>
      <c r="P7" s="99"/>
      <c r="Q7" s="99"/>
    </row>
    <row r="8" spans="1:17" x14ac:dyDescent="0.25">
      <c r="A8" s="99"/>
      <c r="B8" s="99" t="s">
        <v>175</v>
      </c>
      <c r="D8" s="99"/>
      <c r="E8" s="99"/>
      <c r="F8" s="99"/>
      <c r="G8" s="99"/>
      <c r="H8" s="99"/>
      <c r="I8" s="99"/>
      <c r="J8" s="99"/>
      <c r="K8" s="99"/>
      <c r="L8" s="99"/>
      <c r="M8" s="99"/>
      <c r="N8" s="99"/>
      <c r="O8" s="99"/>
      <c r="P8" s="99"/>
      <c r="Q8" s="99"/>
    </row>
    <row r="9" spans="1:17" x14ac:dyDescent="0.25">
      <c r="A9" s="99"/>
      <c r="B9" s="99"/>
      <c r="C9" s="99"/>
      <c r="D9" s="99"/>
      <c r="E9" s="99"/>
      <c r="F9" s="99"/>
      <c r="G9" s="99"/>
      <c r="H9" s="99"/>
      <c r="I9" s="99"/>
      <c r="J9" s="99"/>
      <c r="K9" s="99"/>
      <c r="L9" s="99"/>
      <c r="M9" s="99"/>
      <c r="N9" s="99"/>
      <c r="O9" s="99"/>
      <c r="P9" s="99"/>
      <c r="Q9" s="99"/>
    </row>
    <row r="10" spans="1:17" x14ac:dyDescent="0.25">
      <c r="A10" s="99"/>
      <c r="B10" s="101" t="s">
        <v>174</v>
      </c>
      <c r="C10" s="101"/>
      <c r="D10" s="101"/>
      <c r="E10" s="101"/>
      <c r="F10" s="101"/>
      <c r="G10" s="101"/>
      <c r="H10" s="101"/>
      <c r="I10" s="101"/>
      <c r="J10" s="103"/>
      <c r="K10" s="103"/>
      <c r="L10" s="103"/>
      <c r="M10" s="102"/>
      <c r="N10" s="104"/>
      <c r="O10" s="104"/>
      <c r="P10" s="104"/>
      <c r="Q10" s="104"/>
    </row>
    <row r="11" spans="1:17" x14ac:dyDescent="0.25">
      <c r="A11" s="99"/>
      <c r="B11" s="102"/>
      <c r="C11" s="102"/>
      <c r="D11" s="102"/>
      <c r="E11" s="102"/>
      <c r="F11" s="102"/>
      <c r="G11" s="102"/>
      <c r="H11" s="102"/>
      <c r="I11" s="102"/>
      <c r="J11" s="103"/>
      <c r="K11" s="103"/>
      <c r="L11" s="103"/>
      <c r="M11" s="102"/>
      <c r="N11" s="104"/>
      <c r="O11" s="104"/>
      <c r="P11" s="104"/>
      <c r="Q11" s="104"/>
    </row>
    <row r="12" spans="1:17" x14ac:dyDescent="0.25">
      <c r="A12" s="99"/>
      <c r="B12" s="99"/>
      <c r="C12" s="402"/>
      <c r="D12" s="403"/>
      <c r="E12" s="403"/>
      <c r="F12" s="403"/>
      <c r="G12" s="403"/>
      <c r="H12" s="403"/>
      <c r="I12" s="403"/>
      <c r="J12" s="403"/>
      <c r="K12" s="403"/>
      <c r="L12" s="404"/>
      <c r="M12" s="99"/>
      <c r="N12" s="99"/>
      <c r="O12" s="99"/>
      <c r="P12" s="99"/>
      <c r="Q12" s="99"/>
    </row>
    <row r="13" spans="1:17" x14ac:dyDescent="0.25">
      <c r="A13" s="99"/>
      <c r="B13" s="99"/>
      <c r="C13" s="405"/>
      <c r="D13" s="406"/>
      <c r="E13" s="406"/>
      <c r="F13" s="406"/>
      <c r="G13" s="406"/>
      <c r="H13" s="406"/>
      <c r="I13" s="406"/>
      <c r="J13" s="406"/>
      <c r="K13" s="406"/>
      <c r="L13" s="407"/>
      <c r="M13" s="99"/>
      <c r="N13" s="99"/>
      <c r="O13" s="99"/>
      <c r="P13" s="99"/>
      <c r="Q13" s="99"/>
    </row>
    <row r="14" spans="1:17" x14ac:dyDescent="0.25">
      <c r="A14" s="99"/>
      <c r="B14" s="99"/>
      <c r="C14" s="405"/>
      <c r="D14" s="406"/>
      <c r="E14" s="406"/>
      <c r="F14" s="406"/>
      <c r="G14" s="406"/>
      <c r="H14" s="406"/>
      <c r="I14" s="406"/>
      <c r="J14" s="406"/>
      <c r="K14" s="406"/>
      <c r="L14" s="407"/>
      <c r="M14" s="99"/>
      <c r="N14" s="99"/>
      <c r="O14" s="99"/>
      <c r="P14" s="99"/>
      <c r="Q14" s="99"/>
    </row>
    <row r="15" spans="1:17" x14ac:dyDescent="0.25">
      <c r="A15" s="99"/>
      <c r="B15" s="99"/>
      <c r="C15" s="405"/>
      <c r="D15" s="406"/>
      <c r="E15" s="406"/>
      <c r="F15" s="406"/>
      <c r="G15" s="406"/>
      <c r="H15" s="406"/>
      <c r="I15" s="406"/>
      <c r="J15" s="406"/>
      <c r="K15" s="406"/>
      <c r="L15" s="407"/>
      <c r="M15" s="99"/>
      <c r="N15" s="99"/>
      <c r="O15" s="99"/>
      <c r="P15" s="99"/>
      <c r="Q15" s="99"/>
    </row>
    <row r="16" spans="1:17" x14ac:dyDescent="0.25">
      <c r="A16" s="99"/>
      <c r="B16" s="99"/>
      <c r="C16" s="405"/>
      <c r="D16" s="406"/>
      <c r="E16" s="406"/>
      <c r="F16" s="406"/>
      <c r="G16" s="406"/>
      <c r="H16" s="406"/>
      <c r="I16" s="406"/>
      <c r="J16" s="406"/>
      <c r="K16" s="406"/>
      <c r="L16" s="407"/>
      <c r="M16" s="99"/>
      <c r="N16" s="99"/>
      <c r="O16" s="99"/>
      <c r="P16" s="99"/>
      <c r="Q16" s="99"/>
    </row>
    <row r="17" spans="1:17" x14ac:dyDescent="0.25">
      <c r="A17" s="99"/>
      <c r="B17" s="99"/>
      <c r="C17" s="405"/>
      <c r="D17" s="406"/>
      <c r="E17" s="406"/>
      <c r="F17" s="406"/>
      <c r="G17" s="406"/>
      <c r="H17" s="406"/>
      <c r="I17" s="406"/>
      <c r="J17" s="406"/>
      <c r="K17" s="406"/>
      <c r="L17" s="407"/>
      <c r="M17" s="99"/>
      <c r="N17" s="99"/>
      <c r="O17" s="99"/>
      <c r="P17" s="99"/>
      <c r="Q17" s="99"/>
    </row>
    <row r="18" spans="1:17" x14ac:dyDescent="0.25">
      <c r="A18" s="99"/>
      <c r="B18" s="99"/>
      <c r="C18" s="408"/>
      <c r="D18" s="409"/>
      <c r="E18" s="409"/>
      <c r="F18" s="409"/>
      <c r="G18" s="409"/>
      <c r="H18" s="409"/>
      <c r="I18" s="409"/>
      <c r="J18" s="409"/>
      <c r="K18" s="409"/>
      <c r="L18" s="410"/>
      <c r="M18" s="99"/>
      <c r="N18" s="99"/>
      <c r="O18" s="99"/>
      <c r="P18" s="99"/>
      <c r="Q18" s="99"/>
    </row>
    <row r="19" spans="1:17" x14ac:dyDescent="0.25">
      <c r="A19" s="99"/>
      <c r="B19" s="99"/>
      <c r="C19" s="99"/>
      <c r="D19" s="99"/>
      <c r="E19" s="99"/>
      <c r="F19" s="99"/>
      <c r="G19" s="99"/>
      <c r="H19" s="99"/>
      <c r="I19" s="99"/>
      <c r="J19" s="99"/>
      <c r="K19" s="99"/>
      <c r="L19" s="99"/>
      <c r="M19" s="99"/>
      <c r="N19" s="99"/>
      <c r="O19" s="99"/>
      <c r="P19" s="99"/>
      <c r="Q19" s="99"/>
    </row>
    <row r="20" spans="1:17" ht="30.4" customHeight="1" x14ac:dyDescent="0.25">
      <c r="A20" s="99"/>
      <c r="B20" s="411" t="s">
        <v>173</v>
      </c>
      <c r="C20" s="411"/>
      <c r="D20" s="411"/>
      <c r="E20" s="411"/>
      <c r="F20" s="411"/>
      <c r="G20" s="411"/>
      <c r="H20" s="411"/>
      <c r="I20" s="411"/>
      <c r="J20" s="411"/>
      <c r="K20" s="411"/>
      <c r="L20" s="411"/>
      <c r="M20" s="143"/>
      <c r="N20" s="143"/>
      <c r="O20" s="143"/>
      <c r="P20" s="143"/>
      <c r="Q20" s="143"/>
    </row>
    <row r="21" spans="1:17" x14ac:dyDescent="0.25">
      <c r="A21" s="99"/>
      <c r="B21" s="99"/>
      <c r="C21" s="99"/>
      <c r="D21" s="99"/>
      <c r="E21" s="99"/>
      <c r="F21" s="99"/>
      <c r="G21" s="99"/>
      <c r="H21" s="99"/>
      <c r="I21" s="99"/>
      <c r="J21" s="99"/>
      <c r="K21" s="99"/>
      <c r="L21" s="99"/>
      <c r="M21" s="99"/>
      <c r="N21" s="99"/>
      <c r="O21" s="99"/>
      <c r="P21" s="99"/>
      <c r="Q21" s="99"/>
    </row>
    <row r="22" spans="1:17" x14ac:dyDescent="0.25">
      <c r="A22" s="99"/>
      <c r="B22" s="99"/>
      <c r="C22" s="99" t="s">
        <v>172</v>
      </c>
      <c r="D22" s="99"/>
      <c r="E22" s="99"/>
      <c r="F22" s="398"/>
      <c r="G22" s="399"/>
      <c r="H22" s="399"/>
      <c r="I22" s="399"/>
      <c r="J22" s="399"/>
      <c r="K22" s="399"/>
      <c r="L22" s="400"/>
      <c r="M22" s="99"/>
      <c r="N22" s="99"/>
      <c r="O22" s="99"/>
      <c r="P22" s="99"/>
      <c r="Q22" s="99"/>
    </row>
    <row r="23" spans="1:17" x14ac:dyDescent="0.25">
      <c r="A23" s="99"/>
      <c r="B23" s="99"/>
      <c r="C23" s="99" t="s">
        <v>171</v>
      </c>
      <c r="D23" s="99"/>
      <c r="E23" s="99"/>
      <c r="F23" s="398"/>
      <c r="G23" s="399"/>
      <c r="H23" s="399"/>
      <c r="I23" s="399"/>
      <c r="J23" s="399"/>
      <c r="K23" s="399"/>
      <c r="L23" s="400"/>
      <c r="M23" s="99"/>
      <c r="N23" s="99"/>
      <c r="O23" s="99"/>
      <c r="P23" s="99"/>
      <c r="Q23" s="99"/>
    </row>
    <row r="24" spans="1:17" x14ac:dyDescent="0.25">
      <c r="A24" s="99"/>
      <c r="B24" s="99"/>
      <c r="C24" s="99" t="s">
        <v>170</v>
      </c>
      <c r="D24" s="99"/>
      <c r="E24" s="99"/>
      <c r="F24" s="398"/>
      <c r="G24" s="399"/>
      <c r="H24" s="399"/>
      <c r="I24" s="399"/>
      <c r="J24" s="399"/>
      <c r="K24" s="399"/>
      <c r="L24" s="400"/>
      <c r="M24" s="99"/>
      <c r="N24" s="99"/>
      <c r="O24" s="99"/>
      <c r="P24" s="99"/>
      <c r="Q24" s="99"/>
    </row>
    <row r="25" spans="1:17" x14ac:dyDescent="0.25">
      <c r="A25" s="99"/>
      <c r="B25" s="99"/>
      <c r="C25" s="99" t="s">
        <v>169</v>
      </c>
      <c r="D25" s="99"/>
      <c r="E25" s="99"/>
      <c r="F25" s="398"/>
      <c r="G25" s="399"/>
      <c r="H25" s="399"/>
      <c r="I25" s="399"/>
      <c r="J25" s="399"/>
      <c r="K25" s="399"/>
      <c r="L25" s="400"/>
      <c r="M25" s="99"/>
      <c r="N25" s="99"/>
      <c r="O25" s="99"/>
      <c r="P25" s="99"/>
      <c r="Q25" s="99"/>
    </row>
    <row r="26" spans="1:17" x14ac:dyDescent="0.25">
      <c r="A26" s="99"/>
      <c r="B26" s="99"/>
      <c r="C26" s="99" t="s">
        <v>168</v>
      </c>
      <c r="D26" s="99"/>
      <c r="E26" s="99"/>
      <c r="F26" s="398"/>
      <c r="G26" s="399"/>
      <c r="H26" s="399"/>
      <c r="I26" s="399"/>
      <c r="J26" s="399"/>
      <c r="K26" s="399"/>
      <c r="L26" s="400"/>
      <c r="M26" s="99"/>
      <c r="N26" s="99"/>
      <c r="O26" s="99"/>
      <c r="P26" s="99"/>
      <c r="Q26" s="99"/>
    </row>
    <row r="27" spans="1:17" x14ac:dyDescent="0.25">
      <c r="A27" s="99"/>
      <c r="B27" s="99"/>
      <c r="C27" s="99" t="s">
        <v>167</v>
      </c>
      <c r="D27" s="99"/>
      <c r="E27" s="99"/>
      <c r="F27" s="398"/>
      <c r="G27" s="399"/>
      <c r="H27" s="399"/>
      <c r="I27" s="399"/>
      <c r="J27" s="399"/>
      <c r="K27" s="399"/>
      <c r="L27" s="400"/>
      <c r="M27" s="99"/>
      <c r="N27" s="99"/>
      <c r="O27" s="99"/>
      <c r="P27" s="99"/>
      <c r="Q27" s="99"/>
    </row>
    <row r="28" spans="1:17" x14ac:dyDescent="0.25">
      <c r="A28" s="99"/>
      <c r="B28" s="99"/>
      <c r="C28" s="99"/>
      <c r="D28" s="99"/>
      <c r="E28" s="99"/>
      <c r="F28" s="99"/>
      <c r="G28" s="99"/>
      <c r="H28" s="99"/>
      <c r="I28" s="99"/>
      <c r="J28" s="99"/>
      <c r="K28" s="99"/>
      <c r="L28" s="99"/>
      <c r="M28" s="99"/>
      <c r="N28" s="99"/>
      <c r="O28" s="99"/>
      <c r="P28" s="99"/>
      <c r="Q28" s="99"/>
    </row>
    <row r="29" spans="1:17" x14ac:dyDescent="0.25">
      <c r="A29" s="99"/>
      <c r="B29" s="401" t="s">
        <v>166</v>
      </c>
      <c r="C29" s="401"/>
      <c r="D29" s="401"/>
      <c r="E29" s="401"/>
      <c r="F29" s="401"/>
      <c r="G29" s="401"/>
      <c r="H29" s="401"/>
      <c r="I29" s="401"/>
      <c r="J29" s="401"/>
      <c r="K29" s="401"/>
      <c r="L29" s="401"/>
      <c r="M29" s="99"/>
      <c r="N29" s="99"/>
      <c r="O29" s="99"/>
      <c r="P29" s="99"/>
      <c r="Q29" s="99"/>
    </row>
    <row r="30" spans="1:17" x14ac:dyDescent="0.25">
      <c r="A30" s="99"/>
      <c r="B30" s="105"/>
      <c r="C30" s="105"/>
      <c r="D30" s="105"/>
      <c r="E30" s="105"/>
      <c r="F30" s="105"/>
      <c r="G30" s="105"/>
      <c r="H30" s="105"/>
      <c r="I30" s="105"/>
      <c r="J30" s="105"/>
      <c r="K30" s="105"/>
      <c r="L30" s="105"/>
      <c r="M30" s="99"/>
      <c r="N30" s="99"/>
      <c r="O30" s="99"/>
      <c r="P30" s="99"/>
      <c r="Q30" s="99"/>
    </row>
    <row r="31" spans="1:17" x14ac:dyDescent="0.25">
      <c r="A31" s="99"/>
      <c r="B31" s="99"/>
      <c r="C31" s="402"/>
      <c r="D31" s="403"/>
      <c r="E31" s="403"/>
      <c r="F31" s="403"/>
      <c r="G31" s="403"/>
      <c r="H31" s="403"/>
      <c r="I31" s="403"/>
      <c r="J31" s="403"/>
      <c r="K31" s="403"/>
      <c r="L31" s="404"/>
      <c r="M31" s="99"/>
      <c r="N31" s="99"/>
      <c r="O31" s="99"/>
      <c r="P31" s="99"/>
      <c r="Q31" s="99"/>
    </row>
    <row r="32" spans="1:17" x14ac:dyDescent="0.25">
      <c r="A32" s="99"/>
      <c r="B32" s="99"/>
      <c r="C32" s="405"/>
      <c r="D32" s="406"/>
      <c r="E32" s="406"/>
      <c r="F32" s="406"/>
      <c r="G32" s="406"/>
      <c r="H32" s="406"/>
      <c r="I32" s="406"/>
      <c r="J32" s="406"/>
      <c r="K32" s="406"/>
      <c r="L32" s="407"/>
      <c r="M32" s="99"/>
      <c r="N32" s="99"/>
      <c r="O32" s="99"/>
      <c r="P32" s="99"/>
      <c r="Q32" s="99"/>
    </row>
    <row r="33" spans="1:17" x14ac:dyDescent="0.25">
      <c r="A33" s="99"/>
      <c r="B33" s="99"/>
      <c r="C33" s="405"/>
      <c r="D33" s="406"/>
      <c r="E33" s="406"/>
      <c r="F33" s="406"/>
      <c r="G33" s="406"/>
      <c r="H33" s="406"/>
      <c r="I33" s="406"/>
      <c r="J33" s="406"/>
      <c r="K33" s="406"/>
      <c r="L33" s="407"/>
      <c r="M33" s="99"/>
      <c r="N33" s="99"/>
      <c r="O33" s="99"/>
      <c r="P33" s="99"/>
      <c r="Q33" s="99"/>
    </row>
    <row r="34" spans="1:17" x14ac:dyDescent="0.25">
      <c r="A34" s="99"/>
      <c r="B34" s="99"/>
      <c r="C34" s="405"/>
      <c r="D34" s="406"/>
      <c r="E34" s="406"/>
      <c r="F34" s="406"/>
      <c r="G34" s="406"/>
      <c r="H34" s="406"/>
      <c r="I34" s="406"/>
      <c r="J34" s="406"/>
      <c r="K34" s="406"/>
      <c r="L34" s="407"/>
      <c r="M34" s="99"/>
      <c r="N34" s="99"/>
      <c r="O34" s="99"/>
      <c r="P34" s="99"/>
      <c r="Q34" s="99"/>
    </row>
    <row r="35" spans="1:17" x14ac:dyDescent="0.25">
      <c r="A35" s="99"/>
      <c r="B35" s="99"/>
      <c r="C35" s="405"/>
      <c r="D35" s="406"/>
      <c r="E35" s="406"/>
      <c r="F35" s="406"/>
      <c r="G35" s="406"/>
      <c r="H35" s="406"/>
      <c r="I35" s="406"/>
      <c r="J35" s="406"/>
      <c r="K35" s="406"/>
      <c r="L35" s="407"/>
      <c r="M35" s="99"/>
      <c r="N35" s="99"/>
      <c r="O35" s="99"/>
      <c r="P35" s="99"/>
      <c r="Q35" s="99"/>
    </row>
    <row r="36" spans="1:17" x14ac:dyDescent="0.25">
      <c r="A36" s="99"/>
      <c r="B36" s="99"/>
      <c r="C36" s="405"/>
      <c r="D36" s="406"/>
      <c r="E36" s="406"/>
      <c r="F36" s="406"/>
      <c r="G36" s="406"/>
      <c r="H36" s="406"/>
      <c r="I36" s="406"/>
      <c r="J36" s="406"/>
      <c r="K36" s="406"/>
      <c r="L36" s="407"/>
      <c r="M36" s="99"/>
      <c r="N36" s="99"/>
      <c r="O36" s="99"/>
      <c r="P36" s="99"/>
      <c r="Q36" s="99"/>
    </row>
    <row r="37" spans="1:17" x14ac:dyDescent="0.25">
      <c r="A37" s="99"/>
      <c r="B37" s="99"/>
      <c r="C37" s="408"/>
      <c r="D37" s="409"/>
      <c r="E37" s="409"/>
      <c r="F37" s="409"/>
      <c r="G37" s="409"/>
      <c r="H37" s="409"/>
      <c r="I37" s="409"/>
      <c r="J37" s="409"/>
      <c r="K37" s="409"/>
      <c r="L37" s="410"/>
      <c r="M37" s="99"/>
      <c r="N37" s="99"/>
      <c r="O37" s="99"/>
      <c r="P37" s="99"/>
      <c r="Q37" s="99"/>
    </row>
  </sheetData>
  <sheetProtection selectLockedCells="1"/>
  <mergeCells count="10">
    <mergeCell ref="F26:L26"/>
    <mergeCell ref="F27:L27"/>
    <mergeCell ref="B29:L29"/>
    <mergeCell ref="C31:L37"/>
    <mergeCell ref="C12:L18"/>
    <mergeCell ref="F22:L22"/>
    <mergeCell ref="F23:L23"/>
    <mergeCell ref="F24:L24"/>
    <mergeCell ref="F25:L25"/>
    <mergeCell ref="B20:L20"/>
  </mergeCell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7030A0"/>
    <pageSetUpPr fitToPage="1"/>
  </sheetPr>
  <dimension ref="A1:T47"/>
  <sheetViews>
    <sheetView zoomScaleNormal="100" zoomScaleSheetLayoutView="70" workbookViewId="0">
      <selection activeCell="D8" sqref="D8:J8"/>
    </sheetView>
  </sheetViews>
  <sheetFormatPr defaultColWidth="8.7109375" defaultRowHeight="15" x14ac:dyDescent="0.25"/>
  <cols>
    <col min="1" max="5" width="6.7109375" style="41" customWidth="1"/>
    <col min="6" max="6" width="4.7109375" style="41" customWidth="1"/>
    <col min="7" max="13" width="6.7109375" style="41" customWidth="1"/>
    <col min="14" max="14" width="5.140625" style="41" customWidth="1"/>
    <col min="15" max="20" width="6.7109375" style="41" customWidth="1"/>
    <col min="21" max="16384" width="8.7109375" style="41"/>
  </cols>
  <sheetData>
    <row r="1" spans="1:20" ht="18" x14ac:dyDescent="0.25">
      <c r="A1" s="106" t="s">
        <v>0</v>
      </c>
      <c r="B1" s="106"/>
      <c r="C1" s="106"/>
      <c r="D1" s="106"/>
      <c r="E1" s="106"/>
      <c r="F1" s="106"/>
      <c r="G1" s="106"/>
      <c r="H1" s="106"/>
      <c r="I1" s="106"/>
      <c r="J1" s="106"/>
      <c r="K1" s="93"/>
      <c r="L1" s="93"/>
      <c r="M1" s="93"/>
      <c r="N1" s="93"/>
      <c r="O1" s="93"/>
      <c r="P1" s="93"/>
      <c r="Q1" s="93"/>
      <c r="R1" s="93"/>
      <c r="S1" s="93"/>
      <c r="T1" s="93"/>
    </row>
    <row r="2" spans="1:20" ht="18" x14ac:dyDescent="0.25">
      <c r="A2" s="106" t="s">
        <v>1</v>
      </c>
      <c r="B2" s="106"/>
      <c r="C2" s="106"/>
      <c r="D2" s="106"/>
      <c r="E2" s="106"/>
      <c r="F2" s="106"/>
      <c r="G2" s="106"/>
      <c r="H2" s="106"/>
      <c r="I2" s="106"/>
      <c r="J2" s="106"/>
      <c r="K2" s="93"/>
      <c r="L2" s="93"/>
      <c r="M2" s="93"/>
      <c r="N2" s="93"/>
      <c r="O2" s="93"/>
      <c r="P2" s="93"/>
      <c r="Q2" s="93"/>
      <c r="R2" s="93"/>
      <c r="S2" s="93"/>
      <c r="T2" s="93"/>
    </row>
    <row r="3" spans="1:20" ht="18" x14ac:dyDescent="0.25">
      <c r="A3" s="106" t="s">
        <v>403</v>
      </c>
      <c r="B3" s="106"/>
      <c r="C3" s="106"/>
      <c r="D3" s="106"/>
      <c r="E3" s="106"/>
      <c r="F3" s="106"/>
      <c r="G3" s="106"/>
      <c r="H3" s="106"/>
      <c r="I3" s="106"/>
      <c r="J3" s="106"/>
      <c r="K3" s="93"/>
      <c r="L3" s="93"/>
      <c r="M3" s="93"/>
      <c r="N3" s="93"/>
      <c r="O3" s="93"/>
      <c r="P3" s="93"/>
      <c r="Q3" s="93"/>
      <c r="R3" s="93"/>
      <c r="S3" s="93"/>
      <c r="T3" s="93"/>
    </row>
    <row r="4" spans="1:20" ht="18" x14ac:dyDescent="0.25">
      <c r="A4" s="107" t="s">
        <v>229</v>
      </c>
      <c r="B4" s="107"/>
      <c r="C4" s="107"/>
      <c r="D4" s="107"/>
      <c r="E4" s="107"/>
      <c r="F4" s="107"/>
      <c r="G4" s="107"/>
      <c r="H4" s="107"/>
      <c r="I4" s="107"/>
      <c r="J4" s="107"/>
      <c r="K4" s="94"/>
      <c r="L4" s="94"/>
      <c r="M4" s="94"/>
      <c r="N4" s="94"/>
      <c r="O4" s="94"/>
      <c r="P4" s="94"/>
      <c r="Q4" s="94"/>
      <c r="R4" s="94"/>
      <c r="S4" s="94"/>
      <c r="T4" s="94"/>
    </row>
    <row r="5" spans="1:20" ht="15.75" thickBot="1" x14ac:dyDescent="0.3">
      <c r="A5" s="95"/>
      <c r="B5" s="95"/>
      <c r="C5" s="95"/>
      <c r="D5" s="95"/>
      <c r="E5" s="95"/>
      <c r="F5" s="95"/>
      <c r="G5" s="95"/>
      <c r="H5" s="95"/>
      <c r="I5" s="95"/>
      <c r="J5" s="95"/>
      <c r="K5" s="95"/>
      <c r="L5" s="95"/>
      <c r="M5" s="95"/>
      <c r="N5" s="95"/>
      <c r="O5" s="95"/>
      <c r="P5" s="95"/>
      <c r="Q5" s="95"/>
      <c r="R5" s="95"/>
      <c r="S5" s="95"/>
      <c r="T5" s="95"/>
    </row>
    <row r="6" spans="1:20" x14ac:dyDescent="0.25">
      <c r="A6" s="125" t="s">
        <v>402</v>
      </c>
      <c r="B6" s="126"/>
      <c r="C6" s="126"/>
      <c r="D6" s="126"/>
      <c r="E6" s="126"/>
      <c r="F6" s="126"/>
      <c r="G6" s="126"/>
      <c r="H6" s="126"/>
      <c r="I6" s="97"/>
      <c r="J6" s="97"/>
      <c r="K6" s="97"/>
      <c r="L6" s="97"/>
      <c r="M6" s="97"/>
      <c r="N6" s="97"/>
      <c r="O6" s="97"/>
      <c r="P6" s="97"/>
      <c r="Q6" s="97"/>
      <c r="R6" s="97"/>
      <c r="S6" s="97"/>
      <c r="T6" s="97"/>
    </row>
    <row r="7" spans="1:20" x14ac:dyDescent="0.25">
      <c r="A7" s="97"/>
      <c r="B7" s="97"/>
      <c r="C7" s="97"/>
      <c r="D7" s="97"/>
      <c r="E7" s="97"/>
      <c r="F7" s="97"/>
      <c r="G7" s="97"/>
      <c r="H7" s="97"/>
      <c r="I7" s="97"/>
      <c r="J7" s="97"/>
      <c r="K7" s="97"/>
      <c r="L7" s="97"/>
      <c r="M7" s="97"/>
      <c r="N7" s="97"/>
      <c r="O7" s="97"/>
      <c r="P7" s="97"/>
      <c r="Q7" s="97"/>
      <c r="R7" s="97"/>
      <c r="S7" s="97"/>
      <c r="T7" s="97"/>
    </row>
    <row r="8" spans="1:20" x14ac:dyDescent="0.25">
      <c r="A8" s="413" t="s">
        <v>228</v>
      </c>
      <c r="B8" s="413"/>
      <c r="C8" s="413"/>
      <c r="D8" s="414"/>
      <c r="E8" s="415"/>
      <c r="F8" s="415"/>
      <c r="G8" s="415"/>
      <c r="H8" s="415"/>
      <c r="I8" s="415"/>
      <c r="J8" s="416"/>
      <c r="K8" s="413" t="s">
        <v>227</v>
      </c>
      <c r="L8" s="413"/>
      <c r="M8" s="413"/>
      <c r="N8" s="383"/>
      <c r="O8" s="384"/>
      <c r="P8" s="384"/>
      <c r="Q8" s="384"/>
      <c r="R8" s="384"/>
      <c r="S8" s="385"/>
      <c r="T8" s="99"/>
    </row>
    <row r="9" spans="1:20" x14ac:dyDescent="0.25">
      <c r="A9" s="413"/>
      <c r="B9" s="417"/>
      <c r="C9" s="417"/>
      <c r="D9" s="417"/>
      <c r="E9" s="417"/>
      <c r="F9" s="417"/>
      <c r="G9" s="417"/>
      <c r="H9" s="417"/>
      <c r="I9" s="417"/>
      <c r="J9" s="417"/>
      <c r="K9" s="417"/>
      <c r="L9" s="108"/>
      <c r="M9" s="108"/>
      <c r="N9" s="386"/>
      <c r="O9" s="387"/>
      <c r="P9" s="387"/>
      <c r="Q9" s="387"/>
      <c r="R9" s="387"/>
      <c r="S9" s="388"/>
      <c r="T9" s="99"/>
    </row>
    <row r="10" spans="1:20" x14ac:dyDescent="0.25">
      <c r="A10" s="99" t="s">
        <v>226</v>
      </c>
      <c r="B10" s="99"/>
      <c r="C10" s="99"/>
      <c r="D10" s="99"/>
      <c r="E10" s="99"/>
      <c r="F10" s="99"/>
      <c r="G10" s="99"/>
      <c r="H10" s="99"/>
      <c r="I10" s="99"/>
      <c r="J10" s="99"/>
      <c r="K10" s="99"/>
      <c r="L10" s="109"/>
      <c r="M10" s="109"/>
      <c r="N10" s="109"/>
      <c r="O10" s="109"/>
      <c r="P10" s="109"/>
      <c r="Q10" s="109"/>
      <c r="R10" s="144"/>
      <c r="S10" s="109"/>
      <c r="T10" s="109"/>
    </row>
    <row r="11" spans="1:20" x14ac:dyDescent="0.25">
      <c r="A11" s="110"/>
      <c r="B11" s="110"/>
      <c r="C11" s="110"/>
      <c r="D11" s="110"/>
      <c r="E11" s="110"/>
      <c r="F11" s="110"/>
      <c r="G11" s="110"/>
      <c r="H11" s="110"/>
      <c r="I11" s="110"/>
      <c r="J11" s="110"/>
      <c r="K11" s="110"/>
      <c r="L11" s="110"/>
      <c r="M11" s="110"/>
      <c r="N11" s="110"/>
      <c r="O11" s="110"/>
      <c r="P11" s="110"/>
      <c r="Q11" s="110"/>
      <c r="R11" s="110"/>
      <c r="S11" s="110"/>
      <c r="T11" s="110"/>
    </row>
    <row r="12" spans="1:20" x14ac:dyDescent="0.25">
      <c r="A12" s="412" t="s">
        <v>225</v>
      </c>
      <c r="B12" s="412"/>
      <c r="C12" s="110"/>
      <c r="D12" s="110"/>
      <c r="E12" s="110"/>
      <c r="F12" s="110"/>
      <c r="G12" s="110"/>
      <c r="H12" s="110"/>
      <c r="I12" s="110"/>
      <c r="J12" s="110"/>
      <c r="K12" s="110"/>
      <c r="L12" s="110"/>
      <c r="M12" s="110"/>
      <c r="N12" s="110"/>
      <c r="O12" s="110"/>
      <c r="P12" s="110"/>
      <c r="Q12" s="110"/>
      <c r="R12" s="110"/>
      <c r="S12" s="110"/>
      <c r="T12" s="110"/>
    </row>
    <row r="13" spans="1:20" x14ac:dyDescent="0.25">
      <c r="A13" s="111"/>
      <c r="B13" s="418" t="s">
        <v>222</v>
      </c>
      <c r="C13" s="419"/>
      <c r="D13" s="419"/>
      <c r="E13" s="419"/>
      <c r="F13" s="419"/>
      <c r="G13" s="414"/>
      <c r="H13" s="415"/>
      <c r="I13" s="415"/>
      <c r="J13" s="415"/>
      <c r="K13" s="415"/>
      <c r="L13" s="415"/>
      <c r="M13" s="415"/>
      <c r="N13" s="415"/>
      <c r="O13" s="415"/>
      <c r="P13" s="415"/>
      <c r="Q13" s="415"/>
      <c r="R13" s="415"/>
      <c r="S13" s="416"/>
      <c r="T13" s="99"/>
    </row>
    <row r="14" spans="1:20" x14ac:dyDescent="0.25">
      <c r="A14" s="111"/>
      <c r="B14" s="420" t="s">
        <v>221</v>
      </c>
      <c r="C14" s="421"/>
      <c r="D14" s="421"/>
      <c r="E14" s="421"/>
      <c r="F14" s="421"/>
      <c r="G14" s="422"/>
      <c r="H14" s="415"/>
      <c r="I14" s="415"/>
      <c r="J14" s="415"/>
      <c r="K14" s="415"/>
      <c r="L14" s="415"/>
      <c r="M14" s="415"/>
      <c r="N14" s="415"/>
      <c r="O14" s="415"/>
      <c r="P14" s="415"/>
      <c r="Q14" s="415"/>
      <c r="R14" s="415"/>
      <c r="S14" s="416"/>
      <c r="T14" s="99"/>
    </row>
    <row r="15" spans="1:20" x14ac:dyDescent="0.25">
      <c r="A15" s="111"/>
      <c r="B15" s="420" t="s">
        <v>220</v>
      </c>
      <c r="C15" s="419"/>
      <c r="D15" s="419"/>
      <c r="E15" s="419"/>
      <c r="F15" s="419"/>
      <c r="G15" s="414"/>
      <c r="H15" s="415"/>
      <c r="I15" s="415"/>
      <c r="J15" s="415"/>
      <c r="K15" s="415"/>
      <c r="L15" s="415"/>
      <c r="M15" s="415"/>
      <c r="N15" s="415"/>
      <c r="O15" s="415"/>
      <c r="P15" s="415"/>
      <c r="Q15" s="415"/>
      <c r="R15" s="415"/>
      <c r="S15" s="416"/>
      <c r="T15" s="99"/>
    </row>
    <row r="16" spans="1:20" x14ac:dyDescent="0.25">
      <c r="A16" s="110"/>
      <c r="B16" s="420" t="s">
        <v>219</v>
      </c>
      <c r="C16" s="419"/>
      <c r="D16" s="419"/>
      <c r="E16" s="419"/>
      <c r="F16" s="419"/>
      <c r="G16" s="414"/>
      <c r="H16" s="415"/>
      <c r="I16" s="415"/>
      <c r="J16" s="415"/>
      <c r="K16" s="415"/>
      <c r="L16" s="415"/>
      <c r="M16" s="415"/>
      <c r="N16" s="415"/>
      <c r="O16" s="415"/>
      <c r="P16" s="415"/>
      <c r="Q16" s="415"/>
      <c r="R16" s="415"/>
      <c r="S16" s="416"/>
      <c r="T16" s="99"/>
    </row>
    <row r="17" spans="1:20" x14ac:dyDescent="0.25">
      <c r="A17" s="110"/>
      <c r="B17" s="112"/>
      <c r="C17" s="112"/>
      <c r="D17" s="112"/>
      <c r="E17" s="113"/>
      <c r="F17" s="110"/>
      <c r="G17" s="110"/>
      <c r="H17" s="110"/>
      <c r="I17" s="110"/>
      <c r="J17" s="110"/>
      <c r="K17" s="110"/>
      <c r="L17" s="110"/>
      <c r="M17" s="110"/>
      <c r="N17" s="110"/>
      <c r="O17" s="110"/>
      <c r="P17" s="110"/>
      <c r="Q17" s="110"/>
      <c r="R17" s="110"/>
      <c r="S17" s="110"/>
      <c r="T17" s="99"/>
    </row>
    <row r="18" spans="1:20" x14ac:dyDescent="0.25">
      <c r="A18" s="114" t="s">
        <v>224</v>
      </c>
      <c r="B18" s="110"/>
      <c r="C18" s="110"/>
      <c r="D18" s="110"/>
      <c r="E18" s="110"/>
      <c r="F18" s="110"/>
      <c r="G18" s="110"/>
      <c r="H18" s="110"/>
      <c r="I18" s="110"/>
      <c r="J18" s="110"/>
      <c r="K18" s="110"/>
      <c r="L18" s="110"/>
      <c r="M18" s="110"/>
      <c r="N18" s="110"/>
      <c r="O18" s="110"/>
      <c r="P18" s="110"/>
      <c r="Q18" s="110"/>
      <c r="R18" s="110"/>
      <c r="S18" s="110"/>
      <c r="T18" s="99"/>
    </row>
    <row r="19" spans="1:20" x14ac:dyDescent="0.25">
      <c r="A19" s="111"/>
      <c r="B19" s="418" t="s">
        <v>222</v>
      </c>
      <c r="C19" s="419"/>
      <c r="D19" s="419"/>
      <c r="E19" s="419"/>
      <c r="F19" s="419"/>
      <c r="G19" s="414"/>
      <c r="H19" s="415"/>
      <c r="I19" s="415"/>
      <c r="J19" s="415"/>
      <c r="K19" s="415"/>
      <c r="L19" s="415"/>
      <c r="M19" s="415"/>
      <c r="N19" s="415"/>
      <c r="O19" s="415"/>
      <c r="P19" s="415"/>
      <c r="Q19" s="415"/>
      <c r="R19" s="415"/>
      <c r="S19" s="416"/>
      <c r="T19" s="99"/>
    </row>
    <row r="20" spans="1:20" x14ac:dyDescent="0.25">
      <c r="A20" s="111"/>
      <c r="B20" s="420" t="s">
        <v>221</v>
      </c>
      <c r="C20" s="421"/>
      <c r="D20" s="421"/>
      <c r="E20" s="421"/>
      <c r="F20" s="421"/>
      <c r="G20" s="414"/>
      <c r="H20" s="415"/>
      <c r="I20" s="415"/>
      <c r="J20" s="415"/>
      <c r="K20" s="415"/>
      <c r="L20" s="415"/>
      <c r="M20" s="415"/>
      <c r="N20" s="415"/>
      <c r="O20" s="415"/>
      <c r="P20" s="415"/>
      <c r="Q20" s="415"/>
      <c r="R20" s="415"/>
      <c r="S20" s="416"/>
      <c r="T20" s="99"/>
    </row>
    <row r="21" spans="1:20" x14ac:dyDescent="0.25">
      <c r="A21" s="111"/>
      <c r="B21" s="420" t="s">
        <v>220</v>
      </c>
      <c r="C21" s="419"/>
      <c r="D21" s="419"/>
      <c r="E21" s="419"/>
      <c r="F21" s="419"/>
      <c r="G21" s="414"/>
      <c r="H21" s="415"/>
      <c r="I21" s="415"/>
      <c r="J21" s="415"/>
      <c r="K21" s="415"/>
      <c r="L21" s="415"/>
      <c r="M21" s="415"/>
      <c r="N21" s="415"/>
      <c r="O21" s="415"/>
      <c r="P21" s="415"/>
      <c r="Q21" s="415"/>
      <c r="R21" s="415"/>
      <c r="S21" s="416"/>
      <c r="T21" s="99"/>
    </row>
    <row r="22" spans="1:20" x14ac:dyDescent="0.25">
      <c r="A22" s="110"/>
      <c r="B22" s="420" t="s">
        <v>219</v>
      </c>
      <c r="C22" s="419"/>
      <c r="D22" s="419"/>
      <c r="E22" s="419"/>
      <c r="F22" s="419"/>
      <c r="G22" s="414"/>
      <c r="H22" s="415"/>
      <c r="I22" s="415"/>
      <c r="J22" s="415"/>
      <c r="K22" s="415"/>
      <c r="L22" s="415"/>
      <c r="M22" s="415"/>
      <c r="N22" s="415"/>
      <c r="O22" s="415"/>
      <c r="P22" s="415"/>
      <c r="Q22" s="415"/>
      <c r="R22" s="415"/>
      <c r="S22" s="416"/>
      <c r="T22" s="99"/>
    </row>
    <row r="23" spans="1:20" x14ac:dyDescent="0.25">
      <c r="A23" s="110"/>
      <c r="B23" s="110"/>
      <c r="C23" s="110"/>
      <c r="D23" s="110"/>
      <c r="E23" s="110"/>
      <c r="F23" s="110"/>
      <c r="G23" s="110"/>
      <c r="H23" s="110"/>
      <c r="I23" s="110"/>
      <c r="J23" s="110"/>
      <c r="K23" s="110"/>
      <c r="L23" s="110"/>
      <c r="M23" s="110"/>
      <c r="N23" s="110"/>
      <c r="O23" s="110"/>
      <c r="P23" s="110"/>
      <c r="Q23" s="110"/>
      <c r="R23" s="110"/>
      <c r="S23" s="110"/>
      <c r="T23" s="99"/>
    </row>
    <row r="24" spans="1:20" x14ac:dyDescent="0.25">
      <c r="A24" s="114" t="s">
        <v>223</v>
      </c>
      <c r="B24" s="110"/>
      <c r="C24" s="110"/>
      <c r="D24" s="110"/>
      <c r="E24" s="110"/>
      <c r="F24" s="110"/>
      <c r="G24" s="110"/>
      <c r="H24" s="110"/>
      <c r="I24" s="110"/>
      <c r="J24" s="110"/>
      <c r="K24" s="110"/>
      <c r="L24" s="110"/>
      <c r="M24" s="110"/>
      <c r="N24" s="110"/>
      <c r="O24" s="110"/>
      <c r="P24" s="110"/>
      <c r="Q24" s="110"/>
      <c r="R24" s="110"/>
      <c r="S24" s="110"/>
      <c r="T24" s="99"/>
    </row>
    <row r="25" spans="1:20" x14ac:dyDescent="0.25">
      <c r="A25" s="111"/>
      <c r="B25" s="418" t="s">
        <v>222</v>
      </c>
      <c r="C25" s="419"/>
      <c r="D25" s="419"/>
      <c r="E25" s="419"/>
      <c r="F25" s="419"/>
      <c r="G25" s="414"/>
      <c r="H25" s="415"/>
      <c r="I25" s="415"/>
      <c r="J25" s="415"/>
      <c r="K25" s="415"/>
      <c r="L25" s="415"/>
      <c r="M25" s="415"/>
      <c r="N25" s="415"/>
      <c r="O25" s="415"/>
      <c r="P25" s="415"/>
      <c r="Q25" s="415"/>
      <c r="R25" s="415"/>
      <c r="S25" s="416"/>
      <c r="T25" s="99"/>
    </row>
    <row r="26" spans="1:20" x14ac:dyDescent="0.25">
      <c r="A26" s="111"/>
      <c r="B26" s="420" t="s">
        <v>221</v>
      </c>
      <c r="C26" s="421"/>
      <c r="D26" s="421"/>
      <c r="E26" s="421"/>
      <c r="F26" s="421"/>
      <c r="G26" s="414"/>
      <c r="H26" s="415"/>
      <c r="I26" s="415"/>
      <c r="J26" s="415"/>
      <c r="K26" s="415"/>
      <c r="L26" s="415"/>
      <c r="M26" s="415"/>
      <c r="N26" s="415"/>
      <c r="O26" s="415"/>
      <c r="P26" s="415"/>
      <c r="Q26" s="415"/>
      <c r="R26" s="415"/>
      <c r="S26" s="416"/>
      <c r="T26" s="99"/>
    </row>
    <row r="27" spans="1:20" x14ac:dyDescent="0.25">
      <c r="A27" s="111"/>
      <c r="B27" s="420" t="s">
        <v>220</v>
      </c>
      <c r="C27" s="419"/>
      <c r="D27" s="419"/>
      <c r="E27" s="419"/>
      <c r="F27" s="419"/>
      <c r="G27" s="414"/>
      <c r="H27" s="415"/>
      <c r="I27" s="415"/>
      <c r="J27" s="415"/>
      <c r="K27" s="415"/>
      <c r="L27" s="415"/>
      <c r="M27" s="415"/>
      <c r="N27" s="415"/>
      <c r="O27" s="415"/>
      <c r="P27" s="415"/>
      <c r="Q27" s="415"/>
      <c r="R27" s="415"/>
      <c r="S27" s="416"/>
      <c r="T27" s="99"/>
    </row>
    <row r="28" spans="1:20" x14ac:dyDescent="0.25">
      <c r="A28" s="110"/>
      <c r="B28" s="420" t="s">
        <v>219</v>
      </c>
      <c r="C28" s="419"/>
      <c r="D28" s="419"/>
      <c r="E28" s="419"/>
      <c r="F28" s="419"/>
      <c r="G28" s="414"/>
      <c r="H28" s="415"/>
      <c r="I28" s="415"/>
      <c r="J28" s="415"/>
      <c r="K28" s="415"/>
      <c r="L28" s="415"/>
      <c r="M28" s="415"/>
      <c r="N28" s="415"/>
      <c r="O28" s="415"/>
      <c r="P28" s="415"/>
      <c r="Q28" s="415"/>
      <c r="R28" s="415"/>
      <c r="S28" s="416"/>
      <c r="T28" s="99"/>
    </row>
    <row r="30" spans="1:20" x14ac:dyDescent="0.25">
      <c r="A30" s="115" t="s">
        <v>218</v>
      </c>
      <c r="B30" s="115"/>
      <c r="C30" s="115"/>
      <c r="D30" s="115"/>
      <c r="E30" s="115"/>
      <c r="F30" s="115"/>
      <c r="G30" s="115"/>
      <c r="H30" s="115"/>
      <c r="I30" s="115"/>
      <c r="J30" s="115"/>
      <c r="K30" s="115"/>
      <c r="L30" s="115"/>
      <c r="M30" s="115"/>
      <c r="N30" s="115"/>
      <c r="O30" s="115"/>
      <c r="P30" s="115"/>
      <c r="Q30" s="115"/>
      <c r="R30" s="115"/>
      <c r="S30" s="115"/>
      <c r="T30" s="116"/>
    </row>
    <row r="31" spans="1:20" x14ac:dyDescent="0.25">
      <c r="A31" s="97"/>
      <c r="B31" s="97"/>
      <c r="C31" s="97"/>
      <c r="D31" s="97"/>
      <c r="E31" s="97"/>
      <c r="F31" s="97"/>
      <c r="G31" s="97"/>
      <c r="H31" s="97"/>
      <c r="I31" s="97"/>
      <c r="J31" s="97"/>
      <c r="K31" s="97"/>
      <c r="L31" s="97"/>
      <c r="M31" s="97"/>
      <c r="N31" s="97"/>
      <c r="O31" s="97"/>
      <c r="P31" s="97"/>
      <c r="Q31" s="97"/>
      <c r="R31" s="97"/>
      <c r="S31" s="97"/>
      <c r="T31" s="97"/>
    </row>
    <row r="32" spans="1:20" x14ac:dyDescent="0.25">
      <c r="A32" s="96" t="s">
        <v>404</v>
      </c>
      <c r="B32" s="117"/>
      <c r="C32" s="118"/>
      <c r="D32" s="118"/>
      <c r="E32" s="118"/>
      <c r="F32" s="118"/>
      <c r="G32" s="212"/>
      <c r="H32" s="119"/>
      <c r="I32" s="119"/>
      <c r="J32" s="119"/>
      <c r="K32" s="119"/>
      <c r="L32" s="119"/>
      <c r="M32" s="119"/>
      <c r="N32" s="119"/>
      <c r="O32" s="119"/>
      <c r="P32" s="119"/>
      <c r="Q32" s="119"/>
      <c r="R32" s="119"/>
      <c r="S32" s="119"/>
      <c r="T32" s="99"/>
    </row>
    <row r="33" spans="1:20" x14ac:dyDescent="0.25">
      <c r="A33" s="111"/>
      <c r="B33" s="99" t="s">
        <v>217</v>
      </c>
      <c r="C33" s="99"/>
      <c r="D33" s="99"/>
      <c r="E33" s="99"/>
      <c r="F33" s="99"/>
      <c r="G33" s="99"/>
      <c r="H33" s="99"/>
      <c r="I33" s="99"/>
      <c r="J33" s="99"/>
      <c r="K33" s="99"/>
      <c r="L33" s="99"/>
      <c r="M33" s="99"/>
      <c r="N33" s="99"/>
      <c r="O33" s="99"/>
      <c r="P33" s="99"/>
      <c r="Q33" s="99"/>
      <c r="R33" s="99"/>
      <c r="S33" s="99"/>
      <c r="T33" s="99"/>
    </row>
    <row r="34" spans="1:20" x14ac:dyDescent="0.25">
      <c r="A34" s="97"/>
      <c r="B34" s="418" t="s">
        <v>216</v>
      </c>
      <c r="C34" s="417"/>
      <c r="D34" s="417"/>
      <c r="E34" s="417"/>
      <c r="F34" s="417"/>
      <c r="G34" s="417"/>
      <c r="H34" s="417"/>
      <c r="I34" s="417"/>
      <c r="J34" s="417"/>
      <c r="K34" s="417"/>
      <c r="L34" s="417"/>
      <c r="M34" s="417"/>
      <c r="N34" s="417"/>
      <c r="O34" s="417"/>
      <c r="P34" s="417"/>
      <c r="Q34" s="417"/>
      <c r="R34" s="417"/>
      <c r="S34" s="417"/>
      <c r="T34" s="417"/>
    </row>
    <row r="35" spans="1:20" x14ac:dyDescent="0.25">
      <c r="A35" s="97"/>
      <c r="B35" s="97"/>
      <c r="C35" s="97"/>
      <c r="D35" s="97"/>
      <c r="E35" s="97"/>
      <c r="F35" s="97"/>
      <c r="G35" s="97"/>
      <c r="H35" s="97"/>
      <c r="I35" s="97"/>
      <c r="J35" s="97"/>
      <c r="K35" s="97"/>
      <c r="L35" s="97"/>
      <c r="M35" s="97"/>
      <c r="N35" s="97"/>
      <c r="O35" s="97"/>
      <c r="P35" s="97"/>
      <c r="Q35" s="97"/>
      <c r="R35" s="97"/>
      <c r="S35" s="97"/>
      <c r="T35" s="97"/>
    </row>
    <row r="36" spans="1:20" x14ac:dyDescent="0.25">
      <c r="A36" s="120"/>
      <c r="B36" s="423" t="s">
        <v>215</v>
      </c>
      <c r="C36" s="424"/>
      <c r="D36" s="424"/>
      <c r="E36" s="121"/>
      <c r="F36" s="121"/>
      <c r="G36" s="120"/>
      <c r="H36" s="425" t="s">
        <v>214</v>
      </c>
      <c r="I36" s="425"/>
      <c r="J36" s="425"/>
      <c r="K36" s="425"/>
      <c r="L36" s="425"/>
      <c r="M36" s="425"/>
      <c r="N36" s="425"/>
      <c r="O36" s="120"/>
      <c r="P36" s="425" t="s">
        <v>213</v>
      </c>
      <c r="Q36" s="425"/>
      <c r="R36" s="425"/>
      <c r="S36" s="425"/>
      <c r="T36" s="425"/>
    </row>
    <row r="37" spans="1:20" x14ac:dyDescent="0.25">
      <c r="A37" s="99"/>
      <c r="B37" s="121"/>
      <c r="C37" s="121"/>
      <c r="D37" s="121"/>
      <c r="E37" s="121"/>
      <c r="F37" s="121"/>
      <c r="G37" s="99"/>
      <c r="H37" s="99"/>
      <c r="I37" s="99"/>
      <c r="J37" s="99"/>
      <c r="K37" s="99"/>
      <c r="L37" s="99"/>
      <c r="M37" s="99"/>
      <c r="N37" s="99"/>
      <c r="O37" s="99"/>
      <c r="P37" s="99"/>
      <c r="Q37" s="99"/>
      <c r="R37" s="99"/>
      <c r="S37" s="99"/>
      <c r="T37" s="99"/>
    </row>
    <row r="38" spans="1:20" x14ac:dyDescent="0.25">
      <c r="A38" s="120"/>
      <c r="B38" s="423" t="s">
        <v>212</v>
      </c>
      <c r="C38" s="423"/>
      <c r="D38" s="424"/>
      <c r="E38" s="121"/>
      <c r="F38" s="121"/>
      <c r="G38" s="120"/>
      <c r="H38" s="425" t="s">
        <v>211</v>
      </c>
      <c r="I38" s="417"/>
      <c r="J38" s="417"/>
      <c r="K38" s="417"/>
      <c r="L38" s="417"/>
      <c r="M38" s="417"/>
      <c r="N38" s="417"/>
      <c r="O38" s="122"/>
      <c r="P38" s="417" t="s">
        <v>210</v>
      </c>
      <c r="Q38" s="417"/>
      <c r="R38" s="417"/>
      <c r="S38" s="417"/>
      <c r="T38" s="99"/>
    </row>
    <row r="39" spans="1:20" x14ac:dyDescent="0.25">
      <c r="A39" s="99"/>
      <c r="B39" s="121"/>
      <c r="C39" s="121"/>
      <c r="D39" s="121"/>
      <c r="E39" s="121"/>
      <c r="F39" s="121"/>
      <c r="G39" s="99"/>
      <c r="H39" s="99"/>
      <c r="I39" s="99"/>
      <c r="J39" s="99"/>
      <c r="K39" s="99"/>
      <c r="L39" s="99"/>
      <c r="M39" s="99"/>
      <c r="N39" s="99"/>
      <c r="O39" s="99"/>
      <c r="P39" s="99"/>
      <c r="Q39" s="99"/>
      <c r="R39" s="99"/>
      <c r="S39" s="99"/>
      <c r="T39" s="99"/>
    </row>
    <row r="40" spans="1:20" x14ac:dyDescent="0.25">
      <c r="A40" s="120"/>
      <c r="B40" s="423" t="s">
        <v>209</v>
      </c>
      <c r="C40" s="423"/>
      <c r="D40" s="423"/>
      <c r="E40" s="423"/>
      <c r="F40" s="423"/>
      <c r="G40" s="120"/>
      <c r="H40" s="425" t="s">
        <v>208</v>
      </c>
      <c r="I40" s="417"/>
      <c r="J40" s="417"/>
      <c r="K40" s="417"/>
      <c r="L40" s="417"/>
      <c r="M40" s="417"/>
      <c r="N40" s="417"/>
      <c r="O40" s="120"/>
      <c r="P40" s="425" t="s">
        <v>207</v>
      </c>
      <c r="Q40" s="425"/>
      <c r="R40" s="425"/>
      <c r="S40" s="99"/>
      <c r="T40" s="99"/>
    </row>
    <row r="41" spans="1:20" x14ac:dyDescent="0.25">
      <c r="A41" s="99"/>
      <c r="B41" s="121"/>
      <c r="C41" s="121"/>
      <c r="D41" s="121"/>
      <c r="E41" s="121"/>
      <c r="F41" s="121"/>
      <c r="G41" s="99"/>
      <c r="H41" s="99"/>
      <c r="I41" s="99"/>
      <c r="J41" s="99"/>
      <c r="K41" s="99"/>
      <c r="L41" s="99"/>
      <c r="M41" s="99"/>
      <c r="N41" s="99"/>
      <c r="O41" s="99"/>
      <c r="P41" s="99"/>
      <c r="Q41" s="99"/>
      <c r="R41" s="99"/>
      <c r="S41" s="99"/>
      <c r="T41" s="99"/>
    </row>
    <row r="42" spans="1:20" x14ac:dyDescent="0.25">
      <c r="A42" s="120"/>
      <c r="B42" s="423" t="s">
        <v>206</v>
      </c>
      <c r="C42" s="423"/>
      <c r="D42" s="423"/>
      <c r="E42" s="423"/>
      <c r="F42" s="121"/>
      <c r="G42" s="120"/>
      <c r="H42" s="425" t="s">
        <v>205</v>
      </c>
      <c r="I42" s="417"/>
      <c r="J42" s="417"/>
      <c r="K42" s="417"/>
      <c r="L42" s="417"/>
      <c r="M42" s="417"/>
      <c r="N42" s="417"/>
      <c r="O42" s="120"/>
      <c r="P42" s="425" t="s">
        <v>204</v>
      </c>
      <c r="Q42" s="425"/>
      <c r="R42" s="425"/>
      <c r="S42" s="99"/>
      <c r="T42" s="99"/>
    </row>
    <row r="43" spans="1:20" x14ac:dyDescent="0.25">
      <c r="A43" s="99"/>
      <c r="B43" s="121"/>
      <c r="C43" s="121"/>
      <c r="D43" s="121"/>
      <c r="E43" s="121"/>
      <c r="F43" s="121"/>
      <c r="G43" s="99"/>
      <c r="H43" s="99"/>
      <c r="I43" s="99"/>
      <c r="J43" s="99"/>
      <c r="K43" s="99"/>
      <c r="L43" s="99"/>
      <c r="M43" s="99"/>
      <c r="N43" s="99"/>
      <c r="O43" s="99"/>
      <c r="P43" s="99"/>
      <c r="Q43" s="99"/>
      <c r="R43" s="99"/>
      <c r="S43" s="99"/>
      <c r="T43" s="99"/>
    </row>
    <row r="44" spans="1:20" x14ac:dyDescent="0.25">
      <c r="A44" s="120"/>
      <c r="B44" s="423" t="s">
        <v>203</v>
      </c>
      <c r="C44" s="423"/>
      <c r="D44" s="423"/>
      <c r="E44" s="417"/>
      <c r="F44" s="121"/>
      <c r="G44" s="120"/>
      <c r="H44" s="425" t="s">
        <v>202</v>
      </c>
      <c r="I44" s="417"/>
      <c r="J44" s="417"/>
      <c r="K44" s="417"/>
      <c r="L44" s="417"/>
      <c r="M44" s="417"/>
      <c r="N44" s="417"/>
      <c r="O44" s="120"/>
      <c r="P44" s="425" t="s">
        <v>201</v>
      </c>
      <c r="Q44" s="425"/>
      <c r="R44" s="425"/>
      <c r="S44" s="425"/>
      <c r="T44" s="99"/>
    </row>
    <row r="45" spans="1:20" x14ac:dyDescent="0.25">
      <c r="A45" s="99"/>
      <c r="B45" s="99"/>
      <c r="C45" s="99"/>
      <c r="D45" s="99"/>
      <c r="E45" s="99"/>
      <c r="F45" s="99"/>
      <c r="G45" s="99"/>
      <c r="H45" s="99"/>
      <c r="I45" s="99"/>
      <c r="J45" s="99"/>
      <c r="K45" s="99"/>
      <c r="L45" s="99"/>
      <c r="M45" s="99"/>
      <c r="N45" s="99"/>
      <c r="O45" s="99"/>
      <c r="P45" s="99"/>
      <c r="Q45" s="99"/>
      <c r="R45" s="99"/>
      <c r="S45" s="99"/>
      <c r="T45" s="99"/>
    </row>
    <row r="46" spans="1:20" x14ac:dyDescent="0.25">
      <c r="A46" s="120"/>
      <c r="B46" s="123" t="s">
        <v>200</v>
      </c>
      <c r="C46" s="124"/>
      <c r="D46" s="124"/>
      <c r="E46" s="124"/>
      <c r="F46" s="124"/>
      <c r="G46" s="110"/>
      <c r="H46" s="110"/>
      <c r="I46" s="110"/>
      <c r="J46" s="110"/>
      <c r="K46" s="110"/>
      <c r="L46" s="110"/>
      <c r="M46" s="110"/>
      <c r="N46" s="110"/>
      <c r="O46" s="110"/>
      <c r="P46" s="110"/>
      <c r="Q46" s="110"/>
      <c r="R46" s="110"/>
      <c r="S46" s="110"/>
      <c r="T46" s="99"/>
    </row>
    <row r="47" spans="1:20" x14ac:dyDescent="0.25">
      <c r="A47" s="99"/>
      <c r="B47" s="99"/>
      <c r="C47" s="99"/>
      <c r="D47" s="99"/>
      <c r="E47" s="99"/>
      <c r="F47" s="99"/>
      <c r="G47" s="99"/>
      <c r="H47" s="99"/>
      <c r="I47" s="99"/>
      <c r="J47" s="99"/>
      <c r="K47" s="99"/>
      <c r="L47" s="99"/>
      <c r="M47" s="99"/>
      <c r="N47" s="99"/>
      <c r="O47" s="99"/>
      <c r="P47" s="99"/>
      <c r="Q47" s="99"/>
      <c r="R47" s="99"/>
      <c r="S47" s="99"/>
      <c r="T47" s="99"/>
    </row>
  </sheetData>
  <sheetProtection selectLockedCells="1"/>
  <mergeCells count="46">
    <mergeCell ref="B38:D38"/>
    <mergeCell ref="H38:N38"/>
    <mergeCell ref="P38:S38"/>
    <mergeCell ref="B44:E44"/>
    <mergeCell ref="H44:N44"/>
    <mergeCell ref="P44:S44"/>
    <mergeCell ref="B40:F40"/>
    <mergeCell ref="H40:N40"/>
    <mergeCell ref="P40:R40"/>
    <mergeCell ref="B42:E42"/>
    <mergeCell ref="H42:N42"/>
    <mergeCell ref="P42:R42"/>
    <mergeCell ref="B28:F28"/>
    <mergeCell ref="G28:S28"/>
    <mergeCell ref="B34:T34"/>
    <mergeCell ref="B36:D36"/>
    <mergeCell ref="H36:N36"/>
    <mergeCell ref="P36:T36"/>
    <mergeCell ref="B25:F25"/>
    <mergeCell ref="G25:S25"/>
    <mergeCell ref="B26:F26"/>
    <mergeCell ref="G26:S26"/>
    <mergeCell ref="B27:F27"/>
    <mergeCell ref="G27:S27"/>
    <mergeCell ref="B20:F20"/>
    <mergeCell ref="G20:S20"/>
    <mergeCell ref="B21:F21"/>
    <mergeCell ref="G21:S21"/>
    <mergeCell ref="B22:F22"/>
    <mergeCell ref="G22:S22"/>
    <mergeCell ref="B13:F13"/>
    <mergeCell ref="G13:S13"/>
    <mergeCell ref="B16:F16"/>
    <mergeCell ref="G16:S16"/>
    <mergeCell ref="B19:F19"/>
    <mergeCell ref="G19:S19"/>
    <mergeCell ref="B14:F14"/>
    <mergeCell ref="G14:S14"/>
    <mergeCell ref="B15:F15"/>
    <mergeCell ref="G15:S15"/>
    <mergeCell ref="A12:B12"/>
    <mergeCell ref="A8:C8"/>
    <mergeCell ref="D8:J8"/>
    <mergeCell ref="K8:M8"/>
    <mergeCell ref="N8:S9"/>
    <mergeCell ref="A9:K9"/>
  </mergeCells>
  <pageMargins left="0.7" right="0.7" top="0.75" bottom="0.75" header="0.3" footer="0.3"/>
  <pageSetup scale="6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9F9A9C2CBFC842809432C5D8CB4871" ma:contentTypeVersion="2" ma:contentTypeDescription="Create a new document." ma:contentTypeScope="" ma:versionID="3575d77b68710ac50f7c6555fcb91585">
  <xsd:schema xmlns:xsd="http://www.w3.org/2001/XMLSchema" xmlns:xs="http://www.w3.org/2001/XMLSchema" xmlns:p="http://schemas.microsoft.com/office/2006/metadata/properties" xmlns:ns1="http://schemas.microsoft.com/sharepoint/v3" targetNamespace="http://schemas.microsoft.com/office/2006/metadata/properties" ma:root="true" ma:fieldsID="b1678eef5e1079d5c6b4847bf27847e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ma:readOnly="false">
      <xsd:simpleType>
        <xsd:restriction base="dms:Unknown"/>
      </xsd:simpleType>
    </xsd:element>
    <xsd:element name="PublishingExpirationDate" ma:index="9"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20EFFA-0112-4F78-B44E-3C3D480074C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FD40F4AA-80D8-4C6E-9B23-33D6E5EFC4B7}">
  <ds:schemaRefs>
    <ds:schemaRef ds:uri="http://schemas.microsoft.com/sharepoint/v3/contenttype/forms"/>
  </ds:schemaRefs>
</ds:datastoreItem>
</file>

<file path=customXml/itemProps3.xml><?xml version="1.0" encoding="utf-8"?>
<ds:datastoreItem xmlns:ds="http://schemas.openxmlformats.org/officeDocument/2006/customXml" ds:itemID="{262DE4C7-8A34-436D-B74D-573412DB7F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Instructions</vt:lpstr>
      <vt:lpstr>1-3. Contacts, Action Requested</vt:lpstr>
      <vt:lpstr>4. Worksheet - Personnel Space</vt:lpstr>
      <vt:lpstr>5. Worksheet - Common Space</vt:lpstr>
      <vt:lpstr>6. Summary of Space Needs</vt:lpstr>
      <vt:lpstr>7. Checklists</vt:lpstr>
      <vt:lpstr>8. Parking</vt:lpstr>
      <vt:lpstr>9. ADA</vt:lpstr>
      <vt:lpstr>10. Utilities</vt:lpstr>
      <vt:lpstr>11. Signatures</vt:lpstr>
      <vt:lpstr>Calculation Variables-Hide</vt:lpstr>
      <vt:lpstr>Lists-Hide</vt:lpstr>
      <vt:lpstr>_CirculationEfficiency</vt:lpstr>
      <vt:lpstr>_OfficeTarget</vt:lpstr>
      <vt:lpstr>_PTSeatSharingRatio</vt:lpstr>
      <vt:lpstr>_RentableLoadFactor</vt:lpstr>
      <vt:lpstr>'10. Utilities'!Print_Area</vt:lpstr>
      <vt:lpstr>'11. Signatures'!Print_Area</vt:lpstr>
      <vt:lpstr>'1-3. Contacts, Action Requested'!Print_Area</vt:lpstr>
      <vt:lpstr>'4. Worksheet - Personnel Space'!Print_Area</vt:lpstr>
      <vt:lpstr>'5. Worksheet - Common Space'!Print_Area</vt:lpstr>
      <vt:lpstr>'6. Summary of Space Needs'!Print_Area</vt:lpstr>
      <vt:lpstr>'7. Checklists'!Print_Area</vt:lpstr>
      <vt:lpstr>'8. Parking'!Print_Area</vt:lpstr>
      <vt:lpstr>'9. ADA'!Print_Area</vt:lpstr>
      <vt:lpstr>Instructions!Print_Area</vt:lpstr>
      <vt:lpstr>'11. Signatures'!Print_Titles</vt:lpstr>
      <vt:lpstr>'7. Checklists'!Print_Titles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Zemaitis, Barbara</cp:lastModifiedBy>
  <cp:lastPrinted>2020-11-12T21:13:02Z</cp:lastPrinted>
  <dcterms:created xsi:type="dcterms:W3CDTF">2020-09-15T20:51:37Z</dcterms:created>
  <dcterms:modified xsi:type="dcterms:W3CDTF">2025-09-29T14:21:52Z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0x010100DEC9B695B5F3EF4FAF5FA922AE840853</vt:lpwstr>
  </property>
  <property fmtid="{D5CDD505-2E9C-101B-9397-08002B2CF9AE}" pid="3" name="FileName">
    <vt:lpwstr/>
  </property>
</Properties>
</file>