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ceivables Assigned" sheetId="1" r:id="rId1"/>
    <sheet name="Invoice outstanding" sheetId="2" r:id="rId2"/>
    <sheet name="State Invoice Payments" sheetId="3" r:id="rId3"/>
    <sheet name="State Penalty Payments" sheetId="4" r:id="rId4"/>
    <sheet name="Invoice summary" sheetId="5" r:id="rId5"/>
    <sheet name="Outreach stats" sheetId="6" r:id="rId6"/>
  </sheets>
  <definedNames>
    <definedName name="_xlnm._FilterDatabase" localSheetId="1" hidden="1">'Invoice outstanding'!$A$5:$G$419</definedName>
    <definedName name="_xlnm._FilterDatabase" localSheetId="2" hidden="1">'State Invoice Payments'!$A$5:$H$5</definedName>
    <definedName name="_xlnm.Print_Area" localSheetId="1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2">'State Invoice Payments'!$A$1:$H$93</definedName>
  </definedNames>
  <calcPr fullCalcOnLoad="1"/>
</workbook>
</file>

<file path=xl/sharedStrings.xml><?xml version="1.0" encoding="utf-8"?>
<sst xmlns="http://schemas.openxmlformats.org/spreadsheetml/2006/main" count="976" uniqueCount="153">
  <si>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</si>
  <si>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</si>
  <si>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</si>
  <si>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</si>
  <si>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</si>
  <si>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</si>
  <si>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</si>
  <si>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</si>
  <si>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</si>
  <si>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</si>
  <si>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</si>
  <si>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</si>
  <si>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</si>
  <si>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</si>
  <si>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</si>
  <si>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</si>
  <si>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</si>
  <si>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</si>
  <si>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</si>
  <si>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</si>
  <si>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</si>
  <si>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</si>
  <si>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</si>
  <si>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</si>
  <si>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</si>
  <si>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</si>
  <si>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</si>
  <si>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</si>
  <si>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</si>
  <si>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</si>
  <si>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</si>
  <si>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</si>
  <si>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</si>
  <si>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</si>
  <si>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</si>
  <si>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</si>
  <si>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</si>
  <si>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</si>
  <si>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</si>
  <si>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</si>
  <si>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</si>
  <si>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</si>
  <si>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</si>
  <si>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</si>
  <si>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</si>
  <si>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REAP Englewood NFP</t>
  </si>
  <si>
    <t>DOC</t>
  </si>
  <si>
    <t>1245-PROFESSIONAL/ARTISTIC SERV NEC</t>
  </si>
  <si>
    <t>426-CORRECTIONS</t>
  </si>
  <si>
    <t>Aetna Life Insurance Company</t>
  </si>
  <si>
    <t>Aetna Health Inc (PA)</t>
  </si>
  <si>
    <t>CMS</t>
  </si>
  <si>
    <t>CISS-Manpower Inc</t>
  </si>
  <si>
    <t>Best One Tire</t>
  </si>
  <si>
    <t>McKinsey &amp; Co., Inc.</t>
  </si>
  <si>
    <t>Tovar Snow Professionals, Inc.</t>
  </si>
  <si>
    <t>Deloitte Consulting, Inc.</t>
  </si>
  <si>
    <t>Aramark Correctional Services, Inc.</t>
  </si>
  <si>
    <t>Ron's Produce Company Inc.</t>
  </si>
  <si>
    <t>Cusumano &amp; Sons Inc.</t>
  </si>
  <si>
    <t>Accurate Instrument Repair Services</t>
  </si>
  <si>
    <t>SAP Public Services, Inc.</t>
  </si>
  <si>
    <t>Johnson Controls, Inc.</t>
  </si>
  <si>
    <t>Deloitte Consulting, LLP</t>
  </si>
  <si>
    <t>McKinsey &amp; Co Inc</t>
  </si>
  <si>
    <t>New Pathways Foundation</t>
  </si>
  <si>
    <t>Growing Home, Inc.</t>
  </si>
  <si>
    <t>North Lawndale Employment Network</t>
  </si>
  <si>
    <t>Inner City Youth &amp; Adult Foundation Inc</t>
  </si>
  <si>
    <t>St Leonard's Ministries</t>
  </si>
  <si>
    <t>Fujitsu Network Communications, Inc.</t>
  </si>
  <si>
    <t>Coventry Healthcare of Illinois, Inc.</t>
  </si>
  <si>
    <t>Aetna Health, Inc.</t>
  </si>
  <si>
    <t>DCG-IIJ002-3535</t>
  </si>
  <si>
    <t>DCG-IIJ002-3536</t>
  </si>
  <si>
    <t>DCG-IIJ002-3651</t>
  </si>
  <si>
    <t>DCG-IIJ002-3754</t>
  </si>
  <si>
    <t>IIJ0033795</t>
  </si>
  <si>
    <t>IIJ0033865</t>
  </si>
  <si>
    <t>INV00261905-R</t>
  </si>
  <si>
    <t>INV00268962-R</t>
  </si>
  <si>
    <t>INV00271927-R</t>
  </si>
  <si>
    <t>INV00280966</t>
  </si>
  <si>
    <t>INV00280967</t>
  </si>
  <si>
    <t>INV00290260</t>
  </si>
  <si>
    <t>200543600-000016</t>
  </si>
  <si>
    <t>200543600-000017</t>
  </si>
  <si>
    <t>200543700-000021</t>
  </si>
  <si>
    <t>200543700-000017</t>
  </si>
  <si>
    <t>200543700-000018</t>
  </si>
  <si>
    <t>200543700-000020</t>
  </si>
  <si>
    <t>1-42849021</t>
  </si>
  <si>
    <r>
      <t>IIJ006</t>
    </r>
    <r>
      <rPr>
        <sz val="11"/>
        <color theme="1"/>
        <rFont val="Calibri"/>
        <family val="2"/>
      </rPr>
      <t>4231</t>
    </r>
  </si>
  <si>
    <r>
      <t>IIJ005</t>
    </r>
    <r>
      <rPr>
        <sz val="11"/>
        <color indexed="8"/>
        <rFont val="Calibri"/>
        <family val="2"/>
      </rPr>
      <t>4289</t>
    </r>
  </si>
  <si>
    <r>
      <t>IIJ005</t>
    </r>
    <r>
      <rPr>
        <sz val="11"/>
        <color indexed="8"/>
        <rFont val="Calibri"/>
        <family val="2"/>
      </rPr>
      <t>4142</t>
    </r>
  </si>
  <si>
    <r>
      <t>DCG-IIJ005-</t>
    </r>
    <r>
      <rPr>
        <b/>
        <sz val="11"/>
        <color indexed="8"/>
        <rFont val="Calibri"/>
        <family val="2"/>
      </rPr>
      <t>4344</t>
    </r>
  </si>
  <si>
    <r>
      <t>DCG-IIJ005-</t>
    </r>
    <r>
      <rPr>
        <b/>
        <sz val="11"/>
        <color indexed="8"/>
        <rFont val="Calibri"/>
        <family val="2"/>
      </rPr>
      <t>4378</t>
    </r>
  </si>
  <si>
    <r>
      <t>DCG-IIJ009-</t>
    </r>
    <r>
      <rPr>
        <b/>
        <sz val="11"/>
        <color indexed="8"/>
        <rFont val="Calibri"/>
        <family val="2"/>
      </rPr>
      <t>4399</t>
    </r>
  </si>
  <si>
    <t>200543600-000023</t>
  </si>
  <si>
    <t>200543600-000024</t>
  </si>
  <si>
    <t>200543600-000025</t>
  </si>
  <si>
    <t>200543600-000026</t>
  </si>
  <si>
    <t>200543700-000028</t>
  </si>
  <si>
    <t>DCG-IIJ005-4425</t>
  </si>
  <si>
    <t>DCG-IIJ005-4450</t>
  </si>
  <si>
    <t>01/17-ST LEONRDS</t>
  </si>
  <si>
    <t>17-Sept</t>
  </si>
  <si>
    <t>18SWICC057</t>
  </si>
  <si>
    <t>18SWICC030</t>
  </si>
  <si>
    <t>18SWICC090</t>
  </si>
  <si>
    <t>91718558</t>
  </si>
  <si>
    <t>91718563</t>
  </si>
  <si>
    <t>9071117AB</t>
  </si>
  <si>
    <t>9071117AS</t>
  </si>
  <si>
    <t>9071117D3</t>
  </si>
  <si>
    <t>9071117CH</t>
  </si>
  <si>
    <t>1312018</t>
  </si>
  <si>
    <t>1-61844694</t>
  </si>
  <si>
    <t>9070218D3</t>
  </si>
  <si>
    <t>9070318D3</t>
  </si>
  <si>
    <t>9070218CH</t>
  </si>
  <si>
    <t>9070318CH</t>
  </si>
  <si>
    <t>9070218AS</t>
  </si>
  <si>
    <t>9070318AS</t>
  </si>
  <si>
    <t>9070218AB</t>
  </si>
  <si>
    <t>9070318AB</t>
  </si>
  <si>
    <t>IHPA</t>
  </si>
  <si>
    <t>DOIT</t>
  </si>
  <si>
    <t>ISP</t>
  </si>
  <si>
    <t>0001-426-01-19009905</t>
  </si>
  <si>
    <t>Coventry Health Care of IL Inc</t>
  </si>
  <si>
    <t xml:space="preserve">VSI </t>
  </si>
  <si>
    <t>Aetna ife Insurance Co</t>
  </si>
  <si>
    <t>Aetna Health Inc</t>
  </si>
  <si>
    <t>CA Inc</t>
  </si>
  <si>
    <t>Johnson Controls Inc</t>
  </si>
  <si>
    <t>1-68615633</t>
  </si>
  <si>
    <t>Supreme Court</t>
  </si>
  <si>
    <t>Growing Home Inc</t>
  </si>
  <si>
    <t>JULY 2017</t>
  </si>
  <si>
    <t>Lyles Dennis (New Pathways)</t>
  </si>
  <si>
    <t>08312017.O</t>
  </si>
  <si>
    <t>09302017.O</t>
  </si>
  <si>
    <t>10312017.O</t>
  </si>
  <si>
    <t>18SWICC006</t>
  </si>
  <si>
    <t>Health Alliance Medical Plan</t>
  </si>
  <si>
    <t>Aetna Life Insurance Co</t>
  </si>
  <si>
    <t>Ron's Produce Co Inc</t>
  </si>
  <si>
    <t>536008</t>
  </si>
  <si>
    <t>533612</t>
  </si>
  <si>
    <t>Magellan Behavioral Health Inc</t>
  </si>
  <si>
    <t>Arrived in late October so we could not report in September</t>
  </si>
  <si>
    <t>VENDOR CAPITAL FINANCE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</si>
</sst>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[$-409]d\-mmm;@"/>
    <numFmt numFmtId="167" formatCode="0.00000%"/>
    <numFmt numFmtId="168" formatCode="mm/dd/yy;@"/>
    <numFmt numFmtId="169" formatCode="[$-409]mmm\-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 horizontal="left" vertical="center" indent="1"/>
    </xf>
    <xf numFmtId="0" fontId="54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/>
    </xf>
    <xf numFmtId="0" fontId="54" fillId="0" borderId="0" xfId="0" applyFont="1" applyAlignment="1">
      <alignment horizontal="left" vertical="center" indent="1"/>
    </xf>
    <xf numFmtId="0" fontId="55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14" fontId="48" fillId="0" borderId="11" xfId="45" applyNumberFormat="1" applyFont="1" applyFill="1" applyBorder="1" applyAlignment="1">
      <alignment horizontal="left" vertical="center" indent="1"/>
    </xf>
    <xf numFmtId="14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vertical="center"/>
    </xf>
    <xf numFmtId="44" fontId="48" fillId="0" borderId="11" xfId="45" applyFont="1" applyBorder="1" applyAlignment="1">
      <alignment horizontal="left" vertical="center"/>
    </xf>
    <xf numFmtId="44" fontId="48" fillId="0" borderId="11" xfId="45" applyFont="1" applyBorder="1" applyAlignment="1">
      <alignment horizontal="center" vertical="center"/>
    </xf>
    <xf numFmtId="0" fontId="53" fillId="0" borderId="0" xfId="0" applyFont="1" applyAlignment="1">
      <alignment horizontal="left" indent="1"/>
    </xf>
    <xf numFmtId="0" fontId="56" fillId="0" borderId="0" xfId="0" applyFont="1" applyAlignment="1">
      <alignment/>
    </xf>
    <xf numFmtId="0" fontId="57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4" fontId="53" fillId="0" borderId="0" xfId="45" applyFont="1" applyAlignment="1">
      <alignment horizontal="right"/>
    </xf>
    <xf numFmtId="0" fontId="58" fillId="0" borderId="0" xfId="0" applyFont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53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1" fontId="53" fillId="34" borderId="0" xfId="0" applyNumberFormat="1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wrapText="1"/>
    </xf>
    <xf numFmtId="0" fontId="53" fillId="33" borderId="15" xfId="0" applyFont="1" applyFill="1" applyBorder="1" applyAlignment="1">
      <alignment wrapText="1"/>
    </xf>
    <xf numFmtId="0" fontId="53" fillId="33" borderId="15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wrapText="1"/>
    </xf>
    <xf numFmtId="0" fontId="58" fillId="0" borderId="0" xfId="0" applyFont="1" applyAlignment="1">
      <alignment/>
    </xf>
    <xf numFmtId="0" fontId="53" fillId="34" borderId="13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62" fillId="0" borderId="0" xfId="0" applyFont="1" applyAlignment="1">
      <alignment vertical="center"/>
    </xf>
    <xf numFmtId="14" fontId="53" fillId="33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Alignment="1">
      <alignment horizontal="center"/>
    </xf>
    <xf numFmtId="14" fontId="53" fillId="0" borderId="11" xfId="45" applyNumberFormat="1" applyFont="1" applyFill="1" applyBorder="1" applyAlignment="1">
      <alignment horizontal="left" vertical="center"/>
    </xf>
    <xf numFmtId="0" fontId="63" fillId="0" borderId="0" xfId="0" applyFont="1" applyAlignment="1">
      <alignment/>
    </xf>
    <xf numFmtId="14" fontId="63" fillId="0" borderId="0" xfId="0" applyNumberFormat="1" applyFont="1" applyAlignment="1">
      <alignment/>
    </xf>
    <xf numFmtId="44" fontId="53" fillId="0" borderId="11" xfId="45" applyFont="1" applyBorder="1" applyAlignment="1">
      <alignment horizontal="center" vertical="center"/>
    </xf>
    <xf numFmtId="14" fontId="53" fillId="0" borderId="11" xfId="45" applyNumberFormat="1" applyFont="1" applyBorder="1" applyAlignment="1">
      <alignment horizontal="center" vertical="center"/>
    </xf>
    <xf numFmtId="14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6" fillId="0" borderId="0" xfId="59" applyFont="1" applyAlignment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57" applyNumberFormat="1" applyFont="1" applyAlignment="1">
      <alignment horizontal="center"/>
      <protection/>
    </xf>
    <xf numFmtId="16" fontId="16" fillId="0" borderId="0" xfId="0" applyNumberFormat="1" applyFont="1" applyFill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4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16" fontId="6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16" fillId="0" borderId="0" xfId="59" applyNumberFormat="1" applyFont="1" applyFill="1" applyAlignment="1">
      <alignment horizontal="center"/>
      <protection/>
    </xf>
    <xf numFmtId="14" fontId="16" fillId="0" borderId="0" xfId="0" applyNumberFormat="1" applyFont="1" applyFill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6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4" fontId="16" fillId="0" borderId="0" xfId="45" applyFont="1" applyAlignment="1">
      <alignment/>
    </xf>
    <xf numFmtId="44" fontId="0" fillId="0" borderId="0" xfId="45" applyFont="1" applyAlignment="1">
      <alignment/>
    </xf>
    <xf numFmtId="44" fontId="0" fillId="0" borderId="0" xfId="45" applyFont="1" applyFill="1" applyAlignment="1">
      <alignment/>
    </xf>
    <xf numFmtId="44" fontId="0" fillId="0" borderId="0" xfId="45" applyFont="1" applyBorder="1" applyAlignment="1">
      <alignment/>
    </xf>
    <xf numFmtId="44" fontId="16" fillId="0" borderId="0" xfId="45" applyFont="1" applyFill="1" applyBorder="1" applyAlignment="1">
      <alignment/>
    </xf>
    <xf numFmtId="44" fontId="16" fillId="0" borderId="0" xfId="45" applyFont="1" applyAlignment="1">
      <alignment/>
    </xf>
    <xf numFmtId="44" fontId="16" fillId="0" borderId="0" xfId="45" applyFont="1" applyFill="1" applyAlignment="1">
      <alignment/>
    </xf>
    <xf numFmtId="44" fontId="0" fillId="0" borderId="0" xfId="45" applyFont="1" applyBorder="1" applyAlignment="1">
      <alignment/>
    </xf>
    <xf numFmtId="44" fontId="39" fillId="0" borderId="0" xfId="45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16" fillId="0" borderId="0" xfId="62" applyNumberFormat="1" applyFont="1" applyFill="1" applyBorder="1" applyAlignment="1">
      <alignment horizontal="center"/>
    </xf>
    <xf numFmtId="44" fontId="0" fillId="34" borderId="13" xfId="45" applyFont="1" applyFill="1" applyBorder="1" applyAlignment="1">
      <alignment horizontal="center" vertical="center"/>
    </xf>
    <xf numFmtId="37" fontId="53" fillId="34" borderId="13" xfId="45" applyNumberFormat="1" applyFont="1" applyFill="1" applyBorder="1" applyAlignment="1">
      <alignment horizontal="center" vertical="center"/>
    </xf>
    <xf numFmtId="14" fontId="59" fillId="33" borderId="12" xfId="0" applyNumberFormat="1" applyFont="1" applyFill="1" applyBorder="1" applyAlignment="1">
      <alignment horizontal="center" vertical="center" wrapText="1"/>
    </xf>
    <xf numFmtId="49" fontId="16" fillId="0" borderId="0" xfId="59" applyNumberFormat="1" applyFont="1" applyBorder="1" applyAlignment="1">
      <alignment horizontal="center"/>
      <protection/>
    </xf>
    <xf numFmtId="14" fontId="59" fillId="33" borderId="12" xfId="0" applyNumberFormat="1" applyFont="1" applyFill="1" applyBorder="1" applyAlignment="1">
      <alignment horizontal="left" vertical="center"/>
    </xf>
    <xf numFmtId="14" fontId="53" fillId="0" borderId="11" xfId="45" applyNumberFormat="1" applyFont="1" applyFill="1" applyBorder="1" applyAlignment="1">
      <alignment horizontal="center" vertical="center"/>
    </xf>
    <xf numFmtId="14" fontId="48" fillId="0" borderId="17" xfId="45" applyNumberFormat="1" applyFont="1" applyFill="1" applyBorder="1" applyAlignment="1">
      <alignment horizontal="left" vertical="center" indent="1"/>
    </xf>
    <xf numFmtId="49" fontId="48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63" fillId="34" borderId="0" xfId="0" applyNumberFormat="1" applyFont="1" applyFill="1" applyBorder="1" applyAlignment="1">
      <alignment horizontal="left" vertical="center" wrapText="1"/>
    </xf>
    <xf numFmtId="14" fontId="0" fillId="34" borderId="0" xfId="58" applyNumberFormat="1" applyFont="1" applyFill="1" applyBorder="1" applyAlignment="1">
      <alignment horizontal="center" vertical="center"/>
      <protection/>
    </xf>
    <xf numFmtId="169" fontId="48" fillId="0" borderId="11" xfId="0" applyNumberFormat="1" applyFont="1" applyBorder="1" applyAlignment="1">
      <alignment horizontal="center" vertical="center"/>
    </xf>
    <xf numFmtId="14" fontId="48" fillId="0" borderId="11" xfId="45" applyNumberFormat="1" applyFont="1" applyFill="1" applyBorder="1" applyAlignment="1">
      <alignment horizontal="center" vertical="center"/>
    </xf>
    <xf numFmtId="14" fontId="48" fillId="0" borderId="11" xfId="45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14" fontId="59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4" fontId="59" fillId="33" borderId="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indent="1"/>
    </xf>
    <xf numFmtId="14" fontId="9" fillId="34" borderId="18" xfId="0" applyNumberFormat="1" applyFont="1" applyFill="1" applyBorder="1" applyAlignment="1">
      <alignment horizontal="left" wrapText="1" indent="1"/>
    </xf>
    <xf numFmtId="165" fontId="9" fillId="34" borderId="15" xfId="0" applyNumberFormat="1" applyFont="1" applyFill="1" applyBorder="1" applyAlignment="1">
      <alignment horizontal="center" wrapText="1"/>
    </xf>
    <xf numFmtId="14" fontId="9" fillId="34" borderId="15" xfId="0" applyNumberFormat="1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left" wrapText="1"/>
    </xf>
    <xf numFmtId="14" fontId="9" fillId="34" borderId="16" xfId="0" applyNumberFormat="1" applyFont="1" applyFill="1" applyBorder="1" applyAlignment="1">
      <alignment horizontal="center" wrapText="1"/>
    </xf>
    <xf numFmtId="14" fontId="9" fillId="34" borderId="14" xfId="0" applyNumberFormat="1" applyFont="1" applyFill="1" applyBorder="1" applyAlignment="1">
      <alignment horizontal="center" wrapText="1"/>
    </xf>
    <xf numFmtId="0" fontId="60" fillId="34" borderId="15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44" fontId="53" fillId="34" borderId="13" xfId="45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/>
    </xf>
    <xf numFmtId="0" fontId="53" fillId="34" borderId="0" xfId="0" applyFont="1" applyFill="1" applyBorder="1" applyAlignment="1">
      <alignment/>
    </xf>
    <xf numFmtId="0" fontId="61" fillId="34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Currency 6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2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PageLayoutView="0" workbookViewId="0" topLeftCell="A1">
      <selection activeCell="D20" sqref="D20"/>
    </sheetView>
  </sheetViews>
  <sheetFormatPr defaultColWidth="8.8515625" defaultRowHeight="15"/>
  <cols>
    <col min="1" max="1" width="34.8515625" style="26" bestFit="1" customWidth="1"/>
    <col min="2" max="2" width="12.421875" style="14" bestFit="1" customWidth="1"/>
    <col min="3" max="5" width="17.140625" style="14" customWidth="1"/>
    <col min="6" max="6" width="9.8515625" style="14" customWidth="1"/>
    <col min="7" max="7" width="21.140625" style="15" customWidth="1"/>
    <col min="8" max="8" width="34.8515625" style="16" bestFit="1" customWidth="1"/>
    <col min="9" max="9" width="20.28125" style="5" customWidth="1"/>
    <col min="10" max="10" width="12.8515625" style="5" customWidth="1"/>
    <col min="11" max="11" width="15.7109375" style="5" customWidth="1"/>
    <col min="12" max="12" width="12.7109375" style="5" bestFit="1" customWidth="1"/>
    <col min="13" max="13" width="12.421875" style="5" bestFit="1" customWidth="1"/>
    <col min="14" max="16384" width="8.8515625" style="5" customWidth="1"/>
  </cols>
  <sheetData>
    <row r="1" spans="1:13" ht="32.25" customHeight="1">
      <c r="A1" s="116" t="s">
        <v>152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40</v>
      </c>
      <c r="B2" s="49">
        <v>43404</v>
      </c>
      <c r="C2" s="8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111" t="s">
        <v>9</v>
      </c>
      <c r="B4" s="111"/>
      <c r="C4" s="111"/>
      <c r="D4" s="111"/>
      <c r="E4" s="111"/>
      <c r="F4" s="111"/>
    </row>
    <row r="5" spans="1:13" s="18" customFormat="1" ht="48" thickBot="1">
      <c r="A5" s="117" t="s">
        <v>14</v>
      </c>
      <c r="B5" s="118" t="s">
        <v>15</v>
      </c>
      <c r="C5" s="119" t="s">
        <v>16</v>
      </c>
      <c r="D5" s="119" t="s">
        <v>42</v>
      </c>
      <c r="E5" s="119" t="s">
        <v>26</v>
      </c>
      <c r="F5" s="120" t="s">
        <v>17</v>
      </c>
      <c r="G5" s="120" t="s">
        <v>18</v>
      </c>
      <c r="H5" s="121" t="s">
        <v>19</v>
      </c>
      <c r="I5" s="122" t="s">
        <v>20</v>
      </c>
      <c r="J5" s="122" t="s">
        <v>43</v>
      </c>
      <c r="K5" s="122" t="s">
        <v>22</v>
      </c>
      <c r="L5" s="122" t="s">
        <v>41</v>
      </c>
      <c r="M5" s="122" t="s">
        <v>25</v>
      </c>
    </row>
    <row r="6" spans="1:13" s="18" customFormat="1" ht="15.75" thickBot="1">
      <c r="A6" s="103" t="s">
        <v>45</v>
      </c>
      <c r="B6" s="21">
        <v>800100325</v>
      </c>
      <c r="C6" s="108">
        <v>43221</v>
      </c>
      <c r="D6" s="20"/>
      <c r="E6" s="21"/>
      <c r="F6" s="22">
        <v>2018</v>
      </c>
      <c r="G6" s="21" t="s">
        <v>48</v>
      </c>
      <c r="H6" s="24" t="s">
        <v>47</v>
      </c>
      <c r="I6" s="20" t="s">
        <v>129</v>
      </c>
      <c r="J6" s="107">
        <v>43256</v>
      </c>
      <c r="K6" s="25">
        <v>2580</v>
      </c>
      <c r="L6" s="20">
        <v>43378</v>
      </c>
      <c r="M6" s="20" t="s">
        <v>10</v>
      </c>
    </row>
    <row r="7" spans="1:13" s="18" customFormat="1" ht="15.75" thickBot="1">
      <c r="A7" s="103"/>
      <c r="B7" s="21"/>
      <c r="C7" s="21"/>
      <c r="D7" s="21"/>
      <c r="E7" s="21"/>
      <c r="F7" s="22"/>
      <c r="G7" s="23"/>
      <c r="H7" s="24"/>
      <c r="I7" s="20"/>
      <c r="J7" s="20"/>
      <c r="K7" s="25"/>
      <c r="L7" s="20"/>
      <c r="M7" s="20"/>
    </row>
    <row r="8" spans="1:13" s="18" customFormat="1" ht="15.75" thickBot="1">
      <c r="A8" s="19"/>
      <c r="B8" s="21"/>
      <c r="C8" s="21"/>
      <c r="D8" s="21"/>
      <c r="E8" s="21"/>
      <c r="F8" s="22"/>
      <c r="G8" s="23"/>
      <c r="H8" s="24"/>
      <c r="I8" s="20"/>
      <c r="J8" s="20"/>
      <c r="K8" s="25"/>
      <c r="L8" s="20"/>
      <c r="M8" s="20"/>
    </row>
    <row r="9" spans="1:13" s="18" customFormat="1" ht="15.75" thickBot="1">
      <c r="A9" s="19"/>
      <c r="B9" s="21"/>
      <c r="C9" s="21"/>
      <c r="D9" s="21"/>
      <c r="E9" s="21"/>
      <c r="F9" s="22"/>
      <c r="G9" s="23"/>
      <c r="H9" s="24"/>
      <c r="I9" s="20"/>
      <c r="J9" s="20"/>
      <c r="K9" s="25"/>
      <c r="L9" s="20"/>
      <c r="M9" s="20"/>
    </row>
    <row r="10" spans="1:13" s="18" customFormat="1" ht="15.75" thickBot="1">
      <c r="A10" s="19"/>
      <c r="B10" s="21"/>
      <c r="C10" s="21"/>
      <c r="D10" s="21"/>
      <c r="E10" s="21"/>
      <c r="F10" s="22"/>
      <c r="G10" s="23"/>
      <c r="H10" s="24"/>
      <c r="I10" s="20"/>
      <c r="J10" s="20"/>
      <c r="K10" s="25"/>
      <c r="L10" s="20"/>
      <c r="M10" s="20"/>
    </row>
    <row r="11" spans="1:13" s="18" customFormat="1" ht="15.75" thickBot="1">
      <c r="A11" s="19"/>
      <c r="B11" s="21"/>
      <c r="C11" s="21"/>
      <c r="D11" s="21"/>
      <c r="E11" s="21"/>
      <c r="F11" s="22"/>
      <c r="G11" s="23"/>
      <c r="H11" s="24"/>
      <c r="I11" s="20"/>
      <c r="J11" s="20"/>
      <c r="K11" s="25"/>
      <c r="L11" s="20"/>
      <c r="M11" s="20"/>
    </row>
    <row r="12" spans="1:13" s="18" customFormat="1" ht="15.75" thickBot="1">
      <c r="A12" s="19"/>
      <c r="B12" s="21"/>
      <c r="C12" s="21"/>
      <c r="D12" s="21"/>
      <c r="E12" s="21"/>
      <c r="F12" s="22"/>
      <c r="G12" s="23"/>
      <c r="H12" s="24"/>
      <c r="I12" s="20"/>
      <c r="J12" s="20"/>
      <c r="K12" s="25"/>
      <c r="L12" s="20"/>
      <c r="M12" s="20"/>
    </row>
    <row r="13" spans="1:13" s="18" customFormat="1" ht="15.75" thickBot="1">
      <c r="A13" s="19"/>
      <c r="B13" s="21"/>
      <c r="C13" s="21"/>
      <c r="D13" s="21"/>
      <c r="E13" s="21"/>
      <c r="F13" s="22"/>
      <c r="G13" s="23"/>
      <c r="H13" s="24"/>
      <c r="I13" s="20"/>
      <c r="J13" s="20"/>
      <c r="K13" s="25"/>
      <c r="L13" s="20"/>
      <c r="M13" s="20"/>
    </row>
    <row r="14" spans="1:13" s="18" customFormat="1" ht="15.75" thickBot="1">
      <c r="A14" s="19"/>
      <c r="B14" s="21"/>
      <c r="C14" s="21"/>
      <c r="D14" s="21"/>
      <c r="E14" s="21"/>
      <c r="F14" s="22"/>
      <c r="G14" s="23"/>
      <c r="H14" s="24"/>
      <c r="I14" s="20"/>
      <c r="J14" s="20"/>
      <c r="K14" s="25"/>
      <c r="L14" s="20"/>
      <c r="M14" s="20"/>
    </row>
    <row r="15" spans="1:13" s="18" customFormat="1" ht="15.75" thickBot="1">
      <c r="A15" s="19"/>
      <c r="B15" s="21"/>
      <c r="C15" s="21"/>
      <c r="D15" s="21"/>
      <c r="E15" s="21"/>
      <c r="F15" s="22"/>
      <c r="G15" s="23"/>
      <c r="H15" s="24"/>
      <c r="I15" s="20"/>
      <c r="J15" s="20"/>
      <c r="K15" s="25"/>
      <c r="L15" s="20"/>
      <c r="M15" s="20"/>
    </row>
    <row r="16" spans="1:13" s="18" customFormat="1" ht="15.75" thickBot="1">
      <c r="A16" s="19"/>
      <c r="B16" s="21"/>
      <c r="C16" s="21"/>
      <c r="D16" s="21"/>
      <c r="E16" s="21"/>
      <c r="F16" s="22"/>
      <c r="G16" s="23"/>
      <c r="H16" s="24"/>
      <c r="I16" s="20"/>
      <c r="J16" s="20"/>
      <c r="K16" s="25"/>
      <c r="L16" s="20"/>
      <c r="M16" s="20"/>
    </row>
    <row r="17" spans="1:13" s="18" customFormat="1" ht="15.75" thickBot="1">
      <c r="A17" s="19"/>
      <c r="B17" s="21"/>
      <c r="C17" s="21"/>
      <c r="D17" s="21"/>
      <c r="E17" s="21"/>
      <c r="F17" s="22"/>
      <c r="G17" s="23"/>
      <c r="H17" s="24"/>
      <c r="I17" s="20"/>
      <c r="J17" s="20"/>
      <c r="K17" s="25"/>
      <c r="L17" s="20"/>
      <c r="M17" s="20"/>
    </row>
    <row r="18" spans="1:13" s="18" customFormat="1" ht="15.75" thickBot="1">
      <c r="A18" s="19"/>
      <c r="B18" s="21"/>
      <c r="C18" s="21"/>
      <c r="D18" s="21"/>
      <c r="E18" s="21"/>
      <c r="F18" s="22"/>
      <c r="G18" s="23"/>
      <c r="H18" s="24"/>
      <c r="I18" s="20"/>
      <c r="J18" s="20"/>
      <c r="K18" s="25"/>
      <c r="L18" s="20"/>
      <c r="M18" s="20"/>
    </row>
    <row r="19" spans="1:13" s="18" customFormat="1" ht="15.75" thickBot="1">
      <c r="A19" s="19"/>
      <c r="B19" s="21"/>
      <c r="C19" s="21"/>
      <c r="D19" s="21"/>
      <c r="E19" s="21"/>
      <c r="F19" s="22"/>
      <c r="G19" s="23"/>
      <c r="H19" s="24"/>
      <c r="I19" s="20"/>
      <c r="J19" s="20"/>
      <c r="K19" s="25"/>
      <c r="L19" s="20"/>
      <c r="M19" s="20"/>
    </row>
    <row r="20" spans="1:13" s="18" customFormat="1" ht="15.75" thickBot="1">
      <c r="A20" s="19"/>
      <c r="B20" s="21"/>
      <c r="C20" s="21"/>
      <c r="D20" s="21"/>
      <c r="E20" s="21"/>
      <c r="F20" s="22"/>
      <c r="G20" s="23"/>
      <c r="H20" s="24"/>
      <c r="I20" s="20"/>
      <c r="J20" s="20"/>
      <c r="K20" s="25"/>
      <c r="L20" s="20"/>
      <c r="M20" s="20"/>
    </row>
    <row r="21" spans="1:13" ht="15.75" thickBot="1">
      <c r="A21" s="19"/>
      <c r="B21" s="21"/>
      <c r="C21" s="21"/>
      <c r="D21" s="21"/>
      <c r="E21" s="21"/>
      <c r="F21" s="22"/>
      <c r="G21" s="23"/>
      <c r="H21" s="24"/>
      <c r="I21" s="20"/>
      <c r="J21" s="20"/>
      <c r="K21" s="25"/>
      <c r="L21" s="20"/>
      <c r="M21" s="20"/>
    </row>
    <row r="22" spans="1:13" ht="15.75" thickBot="1">
      <c r="A22" s="19"/>
      <c r="B22" s="21"/>
      <c r="C22" s="21"/>
      <c r="D22" s="21"/>
      <c r="E22" s="21"/>
      <c r="F22" s="22"/>
      <c r="G22" s="23"/>
      <c r="H22" s="24"/>
      <c r="I22" s="20"/>
      <c r="J22" s="20"/>
      <c r="K22" s="25"/>
      <c r="L22" s="20"/>
      <c r="M22" s="20"/>
    </row>
    <row r="23" spans="1:13" ht="15.75" thickBot="1">
      <c r="A23" s="19"/>
      <c r="B23" s="21"/>
      <c r="C23" s="21"/>
      <c r="D23" s="21"/>
      <c r="E23" s="21"/>
      <c r="F23" s="22"/>
      <c r="G23" s="23"/>
      <c r="H23" s="24"/>
      <c r="I23" s="20"/>
      <c r="J23" s="20"/>
      <c r="K23" s="25"/>
      <c r="L23" s="20"/>
      <c r="M23" s="20"/>
    </row>
    <row r="24" spans="1:13" ht="15.75" thickBot="1">
      <c r="A24" s="19"/>
      <c r="B24" s="21"/>
      <c r="C24" s="21"/>
      <c r="D24" s="21"/>
      <c r="E24" s="21"/>
      <c r="F24" s="22"/>
      <c r="G24" s="23"/>
      <c r="H24" s="24"/>
      <c r="I24" s="20"/>
      <c r="J24" s="20"/>
      <c r="K24" s="25"/>
      <c r="L24" s="20"/>
      <c r="M24" s="20"/>
    </row>
    <row r="25" spans="1:13" ht="15.75" thickBot="1">
      <c r="A25" s="19"/>
      <c r="B25" s="21"/>
      <c r="C25" s="21"/>
      <c r="D25" s="21"/>
      <c r="E25" s="21"/>
      <c r="F25" s="22"/>
      <c r="G25" s="23"/>
      <c r="H25" s="24"/>
      <c r="I25" s="20"/>
      <c r="J25" s="20"/>
      <c r="K25" s="25"/>
      <c r="L25" s="20"/>
      <c r="M25" s="20"/>
    </row>
    <row r="26" spans="1:13" ht="15.75" thickBot="1">
      <c r="A26" s="19"/>
      <c r="B26" s="21"/>
      <c r="C26" s="21"/>
      <c r="D26" s="21"/>
      <c r="E26" s="21"/>
      <c r="F26" s="22"/>
      <c r="G26" s="23"/>
      <c r="H26" s="24"/>
      <c r="I26" s="20"/>
      <c r="J26" s="20"/>
      <c r="K26" s="25"/>
      <c r="L26" s="20"/>
      <c r="M26" s="20"/>
    </row>
    <row r="27" spans="1:13" ht="15.75" thickBot="1">
      <c r="A27" s="19"/>
      <c r="B27" s="21"/>
      <c r="C27" s="21"/>
      <c r="D27" s="21"/>
      <c r="E27" s="21"/>
      <c r="F27" s="22"/>
      <c r="G27" s="23"/>
      <c r="H27" s="24"/>
      <c r="I27" s="20"/>
      <c r="J27" s="20"/>
      <c r="K27" s="25"/>
      <c r="L27" s="20"/>
      <c r="M27" s="20"/>
    </row>
    <row r="28" spans="1:13" ht="15.75" thickBot="1">
      <c r="A28" s="19"/>
      <c r="B28" s="21"/>
      <c r="C28" s="21"/>
      <c r="D28" s="21"/>
      <c r="E28" s="21"/>
      <c r="F28" s="22"/>
      <c r="G28" s="23"/>
      <c r="H28" s="24"/>
      <c r="I28" s="20"/>
      <c r="J28" s="20"/>
      <c r="K28" s="25"/>
      <c r="L28" s="20"/>
      <c r="M28" s="20"/>
    </row>
    <row r="29" spans="1:13" ht="15.75" thickBot="1">
      <c r="A29" s="19"/>
      <c r="B29" s="21"/>
      <c r="C29" s="21"/>
      <c r="D29" s="21"/>
      <c r="E29" s="21"/>
      <c r="F29" s="22"/>
      <c r="G29" s="23"/>
      <c r="H29" s="24"/>
      <c r="I29" s="20"/>
      <c r="J29" s="20"/>
      <c r="K29" s="25"/>
      <c r="L29" s="20"/>
      <c r="M29" s="20"/>
    </row>
    <row r="30" spans="1:13" ht="15.75" thickBot="1">
      <c r="A30" s="19"/>
      <c r="B30" s="21"/>
      <c r="C30" s="21"/>
      <c r="D30" s="21"/>
      <c r="E30" s="21"/>
      <c r="F30" s="22"/>
      <c r="G30" s="23"/>
      <c r="H30" s="24"/>
      <c r="I30" s="20"/>
      <c r="J30" s="20"/>
      <c r="K30" s="25"/>
      <c r="L30" s="20"/>
      <c r="M30" s="20"/>
    </row>
    <row r="31" spans="1:13" ht="15.75" thickBot="1">
      <c r="A31" s="19"/>
      <c r="B31" s="21"/>
      <c r="C31" s="21"/>
      <c r="D31" s="21"/>
      <c r="E31" s="21"/>
      <c r="F31" s="22"/>
      <c r="G31" s="23"/>
      <c r="H31" s="24"/>
      <c r="I31" s="20"/>
      <c r="J31" s="20"/>
      <c r="K31" s="25"/>
      <c r="L31" s="20"/>
      <c r="M31" s="20"/>
    </row>
    <row r="32" spans="1:13" ht="15.75" thickBot="1">
      <c r="A32" s="19"/>
      <c r="B32" s="21"/>
      <c r="C32" s="21"/>
      <c r="D32" s="21"/>
      <c r="E32" s="21"/>
      <c r="F32" s="22"/>
      <c r="G32" s="23"/>
      <c r="H32" s="24"/>
      <c r="I32" s="20"/>
      <c r="J32" s="20"/>
      <c r="K32" s="25"/>
      <c r="L32" s="20"/>
      <c r="M32" s="20"/>
    </row>
    <row r="33" spans="1:13" ht="15.75" thickBot="1">
      <c r="A33" s="19"/>
      <c r="B33" s="21"/>
      <c r="C33" s="21"/>
      <c r="D33" s="21"/>
      <c r="E33" s="21"/>
      <c r="F33" s="22"/>
      <c r="G33" s="23"/>
      <c r="H33" s="24"/>
      <c r="I33" s="20"/>
      <c r="J33" s="20"/>
      <c r="K33" s="25"/>
      <c r="L33" s="20"/>
      <c r="M33" s="20"/>
    </row>
    <row r="34" spans="1:13" ht="15.75" thickBot="1">
      <c r="A34" s="19"/>
      <c r="B34" s="21"/>
      <c r="C34" s="21"/>
      <c r="D34" s="21"/>
      <c r="E34" s="21"/>
      <c r="F34" s="22"/>
      <c r="G34" s="23"/>
      <c r="H34" s="24"/>
      <c r="I34" s="20"/>
      <c r="J34" s="20"/>
      <c r="K34" s="25"/>
      <c r="L34" s="20"/>
      <c r="M34" s="20"/>
    </row>
    <row r="35" spans="1:13" ht="15.75" thickBot="1">
      <c r="A35" s="19"/>
      <c r="B35" s="21"/>
      <c r="C35" s="21"/>
      <c r="D35" s="21"/>
      <c r="E35" s="21"/>
      <c r="F35" s="22"/>
      <c r="G35" s="23"/>
      <c r="H35" s="24"/>
      <c r="I35" s="20"/>
      <c r="J35" s="20"/>
      <c r="K35" s="25"/>
      <c r="L35" s="20"/>
      <c r="M35" s="20"/>
    </row>
    <row r="36" spans="1:13" ht="15.75" thickBot="1">
      <c r="A36" s="19"/>
      <c r="B36" s="21"/>
      <c r="C36" s="21"/>
      <c r="D36" s="21"/>
      <c r="E36" s="21"/>
      <c r="F36" s="22"/>
      <c r="G36" s="23"/>
      <c r="H36" s="24"/>
      <c r="I36" s="20"/>
      <c r="J36" s="20"/>
      <c r="K36" s="25"/>
      <c r="L36" s="20"/>
      <c r="M36" s="20"/>
    </row>
    <row r="37" spans="1:13" ht="15.75" thickBot="1">
      <c r="A37" s="19"/>
      <c r="B37" s="21"/>
      <c r="C37" s="21"/>
      <c r="D37" s="21"/>
      <c r="E37" s="21"/>
      <c r="F37" s="22"/>
      <c r="G37" s="23"/>
      <c r="H37" s="24"/>
      <c r="I37" s="20"/>
      <c r="J37" s="20"/>
      <c r="K37" s="25"/>
      <c r="L37" s="20"/>
      <c r="M37" s="20"/>
    </row>
    <row r="38" spans="1:13" ht="15.75" thickBot="1">
      <c r="A38" s="19"/>
      <c r="B38" s="21"/>
      <c r="C38" s="21"/>
      <c r="D38" s="21"/>
      <c r="E38" s="21"/>
      <c r="F38" s="22"/>
      <c r="G38" s="23"/>
      <c r="H38" s="24"/>
      <c r="I38" s="20"/>
      <c r="J38" s="20"/>
      <c r="K38" s="25"/>
      <c r="L38" s="20"/>
      <c r="M38" s="20"/>
    </row>
    <row r="39" spans="1:13" ht="15.75" thickBot="1">
      <c r="A39" s="19"/>
      <c r="B39" s="21"/>
      <c r="C39" s="21"/>
      <c r="D39" s="21"/>
      <c r="E39" s="21"/>
      <c r="F39" s="22"/>
      <c r="G39" s="23"/>
      <c r="H39" s="24"/>
      <c r="I39" s="20"/>
      <c r="J39" s="20"/>
      <c r="K39" s="25"/>
      <c r="L39" s="20"/>
      <c r="M39" s="20"/>
    </row>
    <row r="40" spans="1:13" ht="15.75" thickBot="1">
      <c r="A40" s="19"/>
      <c r="B40" s="21"/>
      <c r="C40" s="21"/>
      <c r="D40" s="21"/>
      <c r="E40" s="21"/>
      <c r="F40" s="22"/>
      <c r="G40" s="23"/>
      <c r="H40" s="24"/>
      <c r="I40" s="20"/>
      <c r="J40" s="20"/>
      <c r="K40" s="25"/>
      <c r="L40" s="20"/>
      <c r="M40" s="20"/>
    </row>
    <row r="41" spans="1:13" ht="15.75" thickBot="1">
      <c r="A41" s="19"/>
      <c r="B41" s="21"/>
      <c r="C41" s="21"/>
      <c r="D41" s="21"/>
      <c r="E41" s="21"/>
      <c r="F41" s="22"/>
      <c r="G41" s="23"/>
      <c r="H41" s="24"/>
      <c r="I41" s="20"/>
      <c r="J41" s="20"/>
      <c r="K41" s="25"/>
      <c r="L41" s="20"/>
      <c r="M41" s="20"/>
    </row>
    <row r="42" spans="1:13" ht="15.75" thickBot="1">
      <c r="A42" s="19"/>
      <c r="B42" s="21"/>
      <c r="C42" s="21"/>
      <c r="D42" s="21"/>
      <c r="E42" s="21"/>
      <c r="F42" s="22"/>
      <c r="G42" s="23"/>
      <c r="H42" s="24"/>
      <c r="I42" s="20"/>
      <c r="J42" s="20"/>
      <c r="K42" s="25"/>
      <c r="L42" s="20"/>
      <c r="M42" s="20"/>
    </row>
    <row r="43" spans="1:13" ht="15.75" thickBot="1">
      <c r="A43" s="19"/>
      <c r="B43" s="21"/>
      <c r="C43" s="21"/>
      <c r="D43" s="21"/>
      <c r="E43" s="21"/>
      <c r="F43" s="22"/>
      <c r="G43" s="23"/>
      <c r="H43" s="24"/>
      <c r="I43" s="20"/>
      <c r="J43" s="20"/>
      <c r="K43" s="25"/>
      <c r="L43" s="20"/>
      <c r="M43" s="20"/>
    </row>
    <row r="44" spans="1:13" ht="15.75" thickBot="1">
      <c r="A44" s="19"/>
      <c r="B44" s="21"/>
      <c r="C44" s="21"/>
      <c r="D44" s="21"/>
      <c r="E44" s="21"/>
      <c r="F44" s="22"/>
      <c r="G44" s="23"/>
      <c r="H44" s="24"/>
      <c r="I44" s="20"/>
      <c r="J44" s="20"/>
      <c r="K44" s="25"/>
      <c r="L44" s="20"/>
      <c r="M44" s="20"/>
    </row>
    <row r="45" spans="1:13" ht="15.75" thickBot="1">
      <c r="A45" s="19"/>
      <c r="B45" s="21"/>
      <c r="C45" s="21"/>
      <c r="D45" s="21"/>
      <c r="E45" s="21"/>
      <c r="F45" s="22"/>
      <c r="G45" s="23"/>
      <c r="H45" s="24"/>
      <c r="I45" s="20"/>
      <c r="J45" s="20"/>
      <c r="K45" s="25"/>
      <c r="L45" s="20"/>
      <c r="M45" s="20"/>
    </row>
    <row r="46" spans="1:13" ht="15.75" thickBot="1">
      <c r="A46" s="19"/>
      <c r="B46" s="21"/>
      <c r="C46" s="21"/>
      <c r="D46" s="21"/>
      <c r="E46" s="21"/>
      <c r="F46" s="22"/>
      <c r="G46" s="23"/>
      <c r="H46" s="24"/>
      <c r="I46" s="20"/>
      <c r="J46" s="20"/>
      <c r="K46" s="25"/>
      <c r="L46" s="20"/>
      <c r="M46" s="20"/>
    </row>
    <row r="47" spans="1:13" ht="15.75" thickBot="1">
      <c r="A47" s="19"/>
      <c r="B47" s="21"/>
      <c r="C47" s="21"/>
      <c r="D47" s="21"/>
      <c r="E47" s="21"/>
      <c r="F47" s="22"/>
      <c r="G47" s="23"/>
      <c r="H47" s="24"/>
      <c r="I47" s="20"/>
      <c r="J47" s="20"/>
      <c r="K47" s="25"/>
      <c r="L47" s="20"/>
      <c r="M47" s="20"/>
    </row>
    <row r="48" spans="1:13" ht="15.75" thickBot="1">
      <c r="A48" s="19"/>
      <c r="B48" s="21"/>
      <c r="C48" s="21"/>
      <c r="D48" s="21"/>
      <c r="E48" s="21"/>
      <c r="F48" s="22"/>
      <c r="G48" s="23"/>
      <c r="H48" s="24"/>
      <c r="I48" s="20"/>
      <c r="J48" s="20"/>
      <c r="K48" s="25"/>
      <c r="L48" s="20"/>
      <c r="M48" s="20"/>
    </row>
    <row r="49" spans="1:13" ht="15.75" thickBot="1">
      <c r="A49" s="19"/>
      <c r="B49" s="21"/>
      <c r="C49" s="21"/>
      <c r="D49" s="21"/>
      <c r="E49" s="21"/>
      <c r="F49" s="22"/>
      <c r="G49" s="23"/>
      <c r="H49" s="24"/>
      <c r="I49" s="20"/>
      <c r="J49" s="20"/>
      <c r="K49" s="25"/>
      <c r="L49" s="20"/>
      <c r="M49" s="20"/>
    </row>
    <row r="50" spans="1:13" ht="15.75" thickBot="1">
      <c r="A50" s="19"/>
      <c r="B50" s="21"/>
      <c r="C50" s="21"/>
      <c r="D50" s="21"/>
      <c r="E50" s="21"/>
      <c r="F50" s="22"/>
      <c r="G50" s="23"/>
      <c r="H50" s="24"/>
      <c r="I50" s="20"/>
      <c r="J50" s="20"/>
      <c r="K50" s="25"/>
      <c r="L50" s="20"/>
      <c r="M50" s="20"/>
    </row>
    <row r="51" spans="1:13" ht="15.75" thickBot="1">
      <c r="A51" s="19"/>
      <c r="B51" s="21"/>
      <c r="C51" s="21"/>
      <c r="D51" s="21"/>
      <c r="E51" s="21"/>
      <c r="F51" s="22"/>
      <c r="G51" s="23"/>
      <c r="H51" s="24"/>
      <c r="I51" s="20"/>
      <c r="J51" s="20"/>
      <c r="K51" s="25"/>
      <c r="L51" s="20"/>
      <c r="M51" s="20"/>
    </row>
    <row r="52" spans="1:13" ht="15.75" thickBot="1">
      <c r="A52" s="19"/>
      <c r="B52" s="21"/>
      <c r="C52" s="21"/>
      <c r="D52" s="21"/>
      <c r="E52" s="21"/>
      <c r="F52" s="22"/>
      <c r="G52" s="23"/>
      <c r="H52" s="24"/>
      <c r="I52" s="20"/>
      <c r="J52" s="20"/>
      <c r="K52" s="25"/>
      <c r="L52" s="20"/>
      <c r="M52" s="20"/>
    </row>
    <row r="53" spans="1:13" ht="15.75" thickBot="1">
      <c r="A53" s="19"/>
      <c r="B53" s="21"/>
      <c r="C53" s="21"/>
      <c r="D53" s="21"/>
      <c r="E53" s="21"/>
      <c r="F53" s="22"/>
      <c r="G53" s="23"/>
      <c r="H53" s="24"/>
      <c r="I53" s="20"/>
      <c r="J53" s="20"/>
      <c r="K53" s="25"/>
      <c r="L53" s="20"/>
      <c r="M53" s="20"/>
    </row>
    <row r="54" spans="1:13" ht="15.75" thickBot="1">
      <c r="A54" s="19"/>
      <c r="B54" s="21"/>
      <c r="C54" s="21"/>
      <c r="D54" s="21"/>
      <c r="E54" s="21"/>
      <c r="F54" s="22"/>
      <c r="G54" s="23"/>
      <c r="H54" s="24"/>
      <c r="I54" s="20"/>
      <c r="J54" s="20"/>
      <c r="K54" s="25"/>
      <c r="L54" s="20"/>
      <c r="M54" s="20"/>
    </row>
    <row r="55" spans="1:13" ht="15.75" thickBot="1">
      <c r="A55" s="19"/>
      <c r="B55" s="21"/>
      <c r="C55" s="21"/>
      <c r="D55" s="21"/>
      <c r="E55" s="21"/>
      <c r="F55" s="22"/>
      <c r="G55" s="23"/>
      <c r="H55" s="24"/>
      <c r="I55" s="20"/>
      <c r="J55" s="20"/>
      <c r="K55" s="25"/>
      <c r="L55" s="20"/>
      <c r="M55" s="20"/>
    </row>
    <row r="56" spans="1:13" ht="15.75" thickBot="1">
      <c r="A56" s="19"/>
      <c r="B56" s="21"/>
      <c r="C56" s="21"/>
      <c r="D56" s="21"/>
      <c r="E56" s="21"/>
      <c r="F56" s="22"/>
      <c r="G56" s="23"/>
      <c r="H56" s="24"/>
      <c r="I56" s="20"/>
      <c r="J56" s="20"/>
      <c r="K56" s="25"/>
      <c r="L56" s="20"/>
      <c r="M56" s="20"/>
    </row>
    <row r="57" spans="1:13" ht="15.75" thickBot="1">
      <c r="A57" s="19"/>
      <c r="B57" s="21"/>
      <c r="C57" s="21"/>
      <c r="D57" s="21"/>
      <c r="E57" s="21"/>
      <c r="F57" s="22"/>
      <c r="G57" s="23"/>
      <c r="H57" s="24"/>
      <c r="I57" s="20"/>
      <c r="J57" s="20"/>
      <c r="K57" s="25"/>
      <c r="L57" s="20"/>
      <c r="M57" s="20"/>
    </row>
    <row r="58" spans="1:13" ht="15.75" thickBot="1">
      <c r="A58" s="19"/>
      <c r="B58" s="21"/>
      <c r="C58" s="21"/>
      <c r="D58" s="21"/>
      <c r="E58" s="21"/>
      <c r="F58" s="22"/>
      <c r="G58" s="23"/>
      <c r="H58" s="24"/>
      <c r="I58" s="20"/>
      <c r="J58" s="20"/>
      <c r="K58" s="25"/>
      <c r="L58" s="20"/>
      <c r="M58" s="20"/>
    </row>
    <row r="59" spans="1:13" ht="15.75" thickBot="1">
      <c r="A59" s="19"/>
      <c r="B59" s="21"/>
      <c r="C59" s="21"/>
      <c r="D59" s="21"/>
      <c r="E59" s="21"/>
      <c r="F59" s="22"/>
      <c r="G59" s="23"/>
      <c r="H59" s="24"/>
      <c r="I59" s="20"/>
      <c r="J59" s="20"/>
      <c r="K59" s="25"/>
      <c r="L59" s="20"/>
      <c r="M59" s="20"/>
    </row>
    <row r="60" spans="1:13" ht="15.75" thickBot="1">
      <c r="A60" s="19"/>
      <c r="B60" s="21"/>
      <c r="C60" s="21"/>
      <c r="D60" s="21"/>
      <c r="E60" s="21"/>
      <c r="F60" s="22"/>
      <c r="G60" s="23"/>
      <c r="H60" s="24"/>
      <c r="I60" s="20"/>
      <c r="J60" s="20"/>
      <c r="K60" s="25"/>
      <c r="L60" s="20"/>
      <c r="M60" s="20"/>
    </row>
    <row r="61" spans="1:13" ht="15.75" thickBot="1">
      <c r="A61" s="19"/>
      <c r="B61" s="21"/>
      <c r="C61" s="21"/>
      <c r="D61" s="21"/>
      <c r="E61" s="21"/>
      <c r="F61" s="22"/>
      <c r="G61" s="23"/>
      <c r="H61" s="24"/>
      <c r="I61" s="20"/>
      <c r="J61" s="20"/>
      <c r="K61" s="25"/>
      <c r="L61" s="20"/>
      <c r="M61" s="20"/>
    </row>
    <row r="62" spans="1:13" ht="15.75" thickBot="1">
      <c r="A62" s="19"/>
      <c r="B62" s="21"/>
      <c r="C62" s="21"/>
      <c r="D62" s="21"/>
      <c r="E62" s="21"/>
      <c r="F62" s="22"/>
      <c r="G62" s="23"/>
      <c r="H62" s="24"/>
      <c r="I62" s="20"/>
      <c r="J62" s="20"/>
      <c r="K62" s="25"/>
      <c r="L62" s="20"/>
      <c r="M62" s="20"/>
    </row>
    <row r="63" spans="1:13" ht="15.75" thickBot="1">
      <c r="A63" s="19"/>
      <c r="B63" s="21"/>
      <c r="C63" s="21"/>
      <c r="D63" s="21"/>
      <c r="E63" s="21"/>
      <c r="F63" s="22"/>
      <c r="G63" s="23"/>
      <c r="H63" s="24"/>
      <c r="I63" s="20"/>
      <c r="J63" s="20"/>
      <c r="K63" s="25"/>
      <c r="L63" s="20"/>
      <c r="M63" s="20"/>
    </row>
    <row r="64" spans="1:13" ht="15.75" thickBot="1">
      <c r="A64" s="19"/>
      <c r="B64" s="21"/>
      <c r="C64" s="21"/>
      <c r="D64" s="21"/>
      <c r="E64" s="21"/>
      <c r="F64" s="22"/>
      <c r="G64" s="23"/>
      <c r="H64" s="24"/>
      <c r="I64" s="20"/>
      <c r="J64" s="20"/>
      <c r="K64" s="25"/>
      <c r="L64" s="20"/>
      <c r="M64" s="20"/>
    </row>
    <row r="65" spans="1:13" ht="15.75" thickBot="1">
      <c r="A65" s="19"/>
      <c r="B65" s="21"/>
      <c r="C65" s="21"/>
      <c r="D65" s="21"/>
      <c r="E65" s="21"/>
      <c r="F65" s="22"/>
      <c r="G65" s="23"/>
      <c r="H65" s="24"/>
      <c r="I65" s="20"/>
      <c r="J65" s="20"/>
      <c r="K65" s="25"/>
      <c r="L65" s="20"/>
      <c r="M65" s="20"/>
    </row>
    <row r="66" spans="1:13" ht="15.75" thickBot="1">
      <c r="A66" s="19"/>
      <c r="B66" s="21"/>
      <c r="C66" s="21"/>
      <c r="D66" s="21"/>
      <c r="E66" s="21"/>
      <c r="F66" s="22"/>
      <c r="G66" s="23"/>
      <c r="H66" s="24"/>
      <c r="I66" s="20"/>
      <c r="J66" s="20"/>
      <c r="K66" s="25"/>
      <c r="L66" s="20"/>
      <c r="M66" s="20"/>
    </row>
    <row r="67" spans="1:13" ht="15.75" thickBot="1">
      <c r="A67" s="19"/>
      <c r="B67" s="21"/>
      <c r="C67" s="21"/>
      <c r="D67" s="21"/>
      <c r="E67" s="21"/>
      <c r="F67" s="22"/>
      <c r="G67" s="23"/>
      <c r="H67" s="24"/>
      <c r="I67" s="20"/>
      <c r="J67" s="20"/>
      <c r="K67" s="25"/>
      <c r="L67" s="20"/>
      <c r="M67" s="20"/>
    </row>
    <row r="68" spans="1:13" ht="15.75" thickBot="1">
      <c r="A68" s="19"/>
      <c r="B68" s="21"/>
      <c r="C68" s="21"/>
      <c r="D68" s="21"/>
      <c r="E68" s="21"/>
      <c r="F68" s="22"/>
      <c r="G68" s="23"/>
      <c r="H68" s="24"/>
      <c r="I68" s="20"/>
      <c r="J68" s="20"/>
      <c r="K68" s="25"/>
      <c r="L68" s="20"/>
      <c r="M68" s="20"/>
    </row>
    <row r="69" spans="1:13" ht="15.75" thickBot="1">
      <c r="A69" s="19"/>
      <c r="B69" s="21"/>
      <c r="C69" s="21"/>
      <c r="D69" s="21"/>
      <c r="E69" s="21"/>
      <c r="F69" s="22"/>
      <c r="G69" s="23"/>
      <c r="H69" s="24"/>
      <c r="I69" s="20"/>
      <c r="J69" s="20"/>
      <c r="K69" s="25"/>
      <c r="L69" s="20"/>
      <c r="M69" s="20"/>
    </row>
    <row r="70" spans="1:13" ht="15.75" thickBot="1">
      <c r="A70" s="19"/>
      <c r="B70" s="21"/>
      <c r="C70" s="21"/>
      <c r="D70" s="21"/>
      <c r="E70" s="21"/>
      <c r="F70" s="22"/>
      <c r="G70" s="23"/>
      <c r="H70" s="24"/>
      <c r="I70" s="20"/>
      <c r="J70" s="20"/>
      <c r="K70" s="25"/>
      <c r="L70" s="20"/>
      <c r="M70" s="20"/>
    </row>
    <row r="71" spans="1:13" ht="15.75" thickBot="1">
      <c r="A71" s="19"/>
      <c r="B71" s="21"/>
      <c r="C71" s="21"/>
      <c r="D71" s="21"/>
      <c r="E71" s="21"/>
      <c r="F71" s="22"/>
      <c r="G71" s="23"/>
      <c r="H71" s="24"/>
      <c r="I71" s="20"/>
      <c r="J71" s="20"/>
      <c r="K71" s="25"/>
      <c r="L71" s="20"/>
      <c r="M71" s="20"/>
    </row>
    <row r="72" spans="1:13" ht="15.75" thickBot="1">
      <c r="A72" s="19"/>
      <c r="B72" s="21"/>
      <c r="C72" s="21"/>
      <c r="D72" s="21"/>
      <c r="E72" s="21"/>
      <c r="F72" s="22"/>
      <c r="G72" s="23"/>
      <c r="H72" s="24"/>
      <c r="I72" s="20"/>
      <c r="J72" s="20"/>
      <c r="K72" s="25"/>
      <c r="L72" s="20"/>
      <c r="M72" s="20"/>
    </row>
    <row r="73" spans="1:13" ht="15.75" thickBot="1">
      <c r="A73" s="19"/>
      <c r="B73" s="21"/>
      <c r="C73" s="21"/>
      <c r="D73" s="21"/>
      <c r="E73" s="21"/>
      <c r="F73" s="22"/>
      <c r="G73" s="23"/>
      <c r="H73" s="24"/>
      <c r="I73" s="20"/>
      <c r="J73" s="20"/>
      <c r="K73" s="25"/>
      <c r="L73" s="20"/>
      <c r="M73" s="20"/>
    </row>
    <row r="74" spans="1:13" ht="15.75" thickBot="1">
      <c r="A74" s="19"/>
      <c r="B74" s="21"/>
      <c r="C74" s="21"/>
      <c r="D74" s="21"/>
      <c r="E74" s="21"/>
      <c r="F74" s="22"/>
      <c r="G74" s="23"/>
      <c r="H74" s="24"/>
      <c r="I74" s="20"/>
      <c r="J74" s="20"/>
      <c r="K74" s="25"/>
      <c r="L74" s="20"/>
      <c r="M74" s="20"/>
    </row>
    <row r="75" spans="1:13" ht="15.75" thickBot="1">
      <c r="A75" s="19"/>
      <c r="B75" s="21"/>
      <c r="C75" s="21"/>
      <c r="D75" s="21"/>
      <c r="E75" s="21"/>
      <c r="F75" s="22"/>
      <c r="G75" s="23"/>
      <c r="H75" s="24"/>
      <c r="I75" s="20"/>
      <c r="J75" s="20"/>
      <c r="K75" s="25"/>
      <c r="L75" s="20"/>
      <c r="M75" s="20"/>
    </row>
    <row r="76" spans="1:13" ht="15.75" thickBot="1">
      <c r="A76" s="19"/>
      <c r="B76" s="21"/>
      <c r="C76" s="21"/>
      <c r="D76" s="21"/>
      <c r="E76" s="21"/>
      <c r="F76" s="22"/>
      <c r="G76" s="23"/>
      <c r="H76" s="24"/>
      <c r="I76" s="20"/>
      <c r="J76" s="20"/>
      <c r="K76" s="25"/>
      <c r="L76" s="20"/>
      <c r="M76" s="20"/>
    </row>
    <row r="77" spans="1:13" ht="15.75" thickBot="1">
      <c r="A77" s="19"/>
      <c r="B77" s="21"/>
      <c r="C77" s="21"/>
      <c r="D77" s="21"/>
      <c r="E77" s="21"/>
      <c r="F77" s="22"/>
      <c r="G77" s="23"/>
      <c r="H77" s="24"/>
      <c r="I77" s="20"/>
      <c r="J77" s="20"/>
      <c r="K77" s="25"/>
      <c r="L77" s="20"/>
      <c r="M77" s="20"/>
    </row>
    <row r="78" spans="1:13" ht="15.75" thickBot="1">
      <c r="A78" s="19"/>
      <c r="B78" s="21"/>
      <c r="C78" s="21"/>
      <c r="D78" s="21"/>
      <c r="E78" s="21"/>
      <c r="F78" s="22"/>
      <c r="G78" s="23"/>
      <c r="H78" s="24"/>
      <c r="I78" s="20"/>
      <c r="J78" s="20"/>
      <c r="K78" s="25"/>
      <c r="L78" s="20"/>
      <c r="M78" s="20"/>
    </row>
    <row r="79" spans="1:13" ht="15.75" thickBot="1">
      <c r="A79" s="19"/>
      <c r="B79" s="21"/>
      <c r="C79" s="21"/>
      <c r="D79" s="21"/>
      <c r="E79" s="21"/>
      <c r="F79" s="22"/>
      <c r="G79" s="23"/>
      <c r="H79" s="24"/>
      <c r="I79" s="20"/>
      <c r="J79" s="20"/>
      <c r="K79" s="25"/>
      <c r="L79" s="20"/>
      <c r="M79" s="20"/>
    </row>
    <row r="80" spans="1:13" ht="15.75" thickBot="1">
      <c r="A80" s="19"/>
      <c r="B80" s="21"/>
      <c r="C80" s="21"/>
      <c r="D80" s="21"/>
      <c r="E80" s="21"/>
      <c r="F80" s="22"/>
      <c r="G80" s="23"/>
      <c r="H80" s="24"/>
      <c r="I80" s="20"/>
      <c r="J80" s="20"/>
      <c r="K80" s="25"/>
      <c r="L80" s="20"/>
      <c r="M80" s="20"/>
    </row>
    <row r="81" spans="1:13" ht="15.75" thickBot="1">
      <c r="A81" s="19"/>
      <c r="B81" s="21"/>
      <c r="C81" s="21"/>
      <c r="D81" s="21"/>
      <c r="E81" s="21"/>
      <c r="F81" s="22"/>
      <c r="G81" s="23"/>
      <c r="H81" s="24"/>
      <c r="I81" s="20"/>
      <c r="J81" s="20"/>
      <c r="K81" s="25"/>
      <c r="L81" s="20"/>
      <c r="M81" s="20"/>
    </row>
    <row r="82" spans="1:13" ht="15.75" thickBot="1">
      <c r="A82" s="19"/>
      <c r="B82" s="21"/>
      <c r="C82" s="21"/>
      <c r="D82" s="21"/>
      <c r="E82" s="21"/>
      <c r="F82" s="22"/>
      <c r="G82" s="23"/>
      <c r="H82" s="24"/>
      <c r="I82" s="20"/>
      <c r="J82" s="20"/>
      <c r="K82" s="25"/>
      <c r="L82" s="20"/>
      <c r="M82" s="20"/>
    </row>
    <row r="83" spans="1:13" ht="15.75" thickBot="1">
      <c r="A83" s="19"/>
      <c r="B83" s="21"/>
      <c r="C83" s="21"/>
      <c r="D83" s="21"/>
      <c r="E83" s="21"/>
      <c r="F83" s="22"/>
      <c r="G83" s="23"/>
      <c r="H83" s="24"/>
      <c r="I83" s="20"/>
      <c r="J83" s="20"/>
      <c r="K83" s="25"/>
      <c r="L83" s="20"/>
      <c r="M83" s="20"/>
    </row>
    <row r="84" spans="1:13" ht="15.75" thickBot="1">
      <c r="A84" s="19"/>
      <c r="B84" s="21"/>
      <c r="C84" s="21"/>
      <c r="D84" s="21"/>
      <c r="E84" s="21"/>
      <c r="F84" s="22"/>
      <c r="G84" s="23"/>
      <c r="H84" s="24"/>
      <c r="I84" s="20"/>
      <c r="J84" s="20"/>
      <c r="K84" s="25"/>
      <c r="L84" s="20"/>
      <c r="M84" s="20"/>
    </row>
    <row r="85" spans="1:13" ht="15.75" thickBot="1">
      <c r="A85" s="19"/>
      <c r="B85" s="21"/>
      <c r="C85" s="21"/>
      <c r="D85" s="21"/>
      <c r="E85" s="21"/>
      <c r="F85" s="22"/>
      <c r="G85" s="23"/>
      <c r="H85" s="24"/>
      <c r="I85" s="20"/>
      <c r="J85" s="20"/>
      <c r="K85" s="25"/>
      <c r="L85" s="20"/>
      <c r="M85" s="20"/>
    </row>
    <row r="86" spans="1:13" ht="15.75" thickBot="1">
      <c r="A86" s="19"/>
      <c r="B86" s="21"/>
      <c r="C86" s="21"/>
      <c r="D86" s="21"/>
      <c r="E86" s="21"/>
      <c r="F86" s="22"/>
      <c r="G86" s="23"/>
      <c r="H86" s="24"/>
      <c r="I86" s="20"/>
      <c r="J86" s="20"/>
      <c r="K86" s="25"/>
      <c r="L86" s="20"/>
      <c r="M86" s="20"/>
    </row>
    <row r="87" spans="1:13" ht="15.75" thickBot="1">
      <c r="A87" s="19"/>
      <c r="B87" s="21"/>
      <c r="C87" s="21"/>
      <c r="D87" s="21"/>
      <c r="E87" s="21"/>
      <c r="F87" s="22"/>
      <c r="G87" s="23"/>
      <c r="H87" s="24"/>
      <c r="I87" s="20"/>
      <c r="J87" s="20"/>
      <c r="K87" s="25"/>
      <c r="L87" s="20"/>
      <c r="M87" s="20"/>
    </row>
    <row r="88" spans="1:13" ht="15.75" thickBot="1">
      <c r="A88" s="19"/>
      <c r="B88" s="21"/>
      <c r="C88" s="21"/>
      <c r="D88" s="21"/>
      <c r="E88" s="21"/>
      <c r="F88" s="22"/>
      <c r="G88" s="23"/>
      <c r="H88" s="24"/>
      <c r="I88" s="20"/>
      <c r="J88" s="20"/>
      <c r="K88" s="25"/>
      <c r="L88" s="20"/>
      <c r="M88" s="20"/>
    </row>
    <row r="89" spans="1:13" ht="15.75" thickBot="1">
      <c r="A89" s="19"/>
      <c r="B89" s="21"/>
      <c r="C89" s="21"/>
      <c r="D89" s="21"/>
      <c r="E89" s="21"/>
      <c r="F89" s="22"/>
      <c r="G89" s="23"/>
      <c r="H89" s="24"/>
      <c r="I89" s="20"/>
      <c r="J89" s="20"/>
      <c r="K89" s="25"/>
      <c r="L89" s="20"/>
      <c r="M89" s="20"/>
    </row>
    <row r="90" spans="1:13" ht="15.75" thickBot="1">
      <c r="A90" s="19"/>
      <c r="B90" s="21"/>
      <c r="C90" s="21"/>
      <c r="D90" s="21"/>
      <c r="E90" s="21"/>
      <c r="F90" s="22"/>
      <c r="G90" s="23"/>
      <c r="H90" s="24"/>
      <c r="I90" s="20"/>
      <c r="J90" s="20"/>
      <c r="K90" s="25"/>
      <c r="L90" s="20"/>
      <c r="M90" s="20"/>
    </row>
    <row r="91" spans="1:13" ht="15.75" thickBot="1">
      <c r="A91" s="19"/>
      <c r="B91" s="21"/>
      <c r="C91" s="21"/>
      <c r="D91" s="21"/>
      <c r="E91" s="21"/>
      <c r="F91" s="22"/>
      <c r="G91" s="23"/>
      <c r="H91" s="24"/>
      <c r="I91" s="20"/>
      <c r="J91" s="20"/>
      <c r="K91" s="25"/>
      <c r="L91" s="20"/>
      <c r="M91" s="20"/>
    </row>
    <row r="92" spans="1:13" ht="15.75" thickBot="1">
      <c r="A92" s="19"/>
      <c r="B92" s="21"/>
      <c r="C92" s="21"/>
      <c r="D92" s="21"/>
      <c r="E92" s="21"/>
      <c r="F92" s="22"/>
      <c r="G92" s="23"/>
      <c r="H92" s="24"/>
      <c r="I92" s="20"/>
      <c r="J92" s="20"/>
      <c r="K92" s="25"/>
      <c r="L92" s="20"/>
      <c r="M92" s="20"/>
    </row>
    <row r="93" spans="1:13" ht="15.75" thickBot="1">
      <c r="A93" s="19"/>
      <c r="B93" s="21"/>
      <c r="C93" s="21"/>
      <c r="D93" s="21"/>
      <c r="E93" s="21"/>
      <c r="F93" s="22"/>
      <c r="G93" s="23"/>
      <c r="H93" s="24"/>
      <c r="I93" s="20"/>
      <c r="J93" s="20"/>
      <c r="K93" s="25"/>
      <c r="L93" s="20"/>
      <c r="M93" s="20"/>
    </row>
    <row r="94" spans="1:13" ht="15.75" thickBot="1">
      <c r="A94" s="19"/>
      <c r="B94" s="21"/>
      <c r="C94" s="21"/>
      <c r="D94" s="21"/>
      <c r="E94" s="21"/>
      <c r="F94" s="22"/>
      <c r="G94" s="23"/>
      <c r="H94" s="24"/>
      <c r="I94" s="20"/>
      <c r="J94" s="20"/>
      <c r="K94" s="25"/>
      <c r="L94" s="20"/>
      <c r="M94" s="20"/>
    </row>
    <row r="95" spans="1:13" ht="15.75" thickBot="1">
      <c r="A95" s="19"/>
      <c r="B95" s="21"/>
      <c r="C95" s="21"/>
      <c r="D95" s="21"/>
      <c r="E95" s="21"/>
      <c r="F95" s="22"/>
      <c r="G95" s="23"/>
      <c r="H95" s="24"/>
      <c r="I95" s="20"/>
      <c r="J95" s="20"/>
      <c r="K95" s="25"/>
      <c r="L95" s="20"/>
      <c r="M95" s="20"/>
    </row>
    <row r="96" spans="1:13" ht="15.75" thickBot="1">
      <c r="A96" s="19"/>
      <c r="B96" s="21"/>
      <c r="C96" s="21"/>
      <c r="D96" s="21"/>
      <c r="E96" s="21"/>
      <c r="F96" s="22"/>
      <c r="G96" s="23"/>
      <c r="H96" s="24"/>
      <c r="I96" s="20"/>
      <c r="J96" s="20"/>
      <c r="K96" s="25"/>
      <c r="L96" s="20"/>
      <c r="M96" s="20"/>
    </row>
    <row r="97" spans="1:13" ht="15.75" thickBot="1">
      <c r="A97" s="19"/>
      <c r="B97" s="21"/>
      <c r="C97" s="21"/>
      <c r="D97" s="21"/>
      <c r="E97" s="21"/>
      <c r="F97" s="22"/>
      <c r="G97" s="23"/>
      <c r="H97" s="24"/>
      <c r="I97" s="20"/>
      <c r="J97" s="20"/>
      <c r="K97" s="25"/>
      <c r="L97" s="20"/>
      <c r="M97" s="20"/>
    </row>
    <row r="98" spans="1:13" ht="15.75" thickBot="1">
      <c r="A98" s="19"/>
      <c r="B98" s="21"/>
      <c r="C98" s="21"/>
      <c r="D98" s="21"/>
      <c r="E98" s="21"/>
      <c r="F98" s="22"/>
      <c r="G98" s="23"/>
      <c r="H98" s="24"/>
      <c r="I98" s="20"/>
      <c r="J98" s="20"/>
      <c r="K98" s="25"/>
      <c r="L98" s="20"/>
      <c r="M98" s="20"/>
    </row>
    <row r="99" spans="1:13" ht="15.75" thickBot="1">
      <c r="A99" s="19"/>
      <c r="B99" s="21"/>
      <c r="C99" s="21"/>
      <c r="D99" s="21"/>
      <c r="E99" s="21"/>
      <c r="F99" s="22"/>
      <c r="G99" s="23"/>
      <c r="H99" s="24"/>
      <c r="I99" s="20"/>
      <c r="J99" s="20"/>
      <c r="K99" s="25"/>
      <c r="L99" s="20"/>
      <c r="M99" s="20"/>
    </row>
    <row r="100" spans="1:13" ht="15.75" thickBot="1">
      <c r="A100" s="19"/>
      <c r="B100" s="21"/>
      <c r="C100" s="21"/>
      <c r="D100" s="21"/>
      <c r="E100" s="21"/>
      <c r="F100" s="22"/>
      <c r="G100" s="23"/>
      <c r="H100" s="24"/>
      <c r="I100" s="20"/>
      <c r="J100" s="20"/>
      <c r="K100" s="25"/>
      <c r="L100" s="20"/>
      <c r="M100" s="20"/>
    </row>
    <row r="101" spans="1:13" ht="15.75" thickBot="1">
      <c r="A101" s="19"/>
      <c r="B101" s="21"/>
      <c r="C101" s="21"/>
      <c r="D101" s="21"/>
      <c r="E101" s="21"/>
      <c r="F101" s="22"/>
      <c r="G101" s="23"/>
      <c r="H101" s="24"/>
      <c r="I101" s="20"/>
      <c r="J101" s="20"/>
      <c r="K101" s="25"/>
      <c r="L101" s="20"/>
      <c r="M101" s="20"/>
    </row>
    <row r="102" spans="1:13" ht="15.75" thickBot="1">
      <c r="A102" s="19"/>
      <c r="B102" s="21"/>
      <c r="C102" s="21"/>
      <c r="D102" s="21"/>
      <c r="E102" s="21"/>
      <c r="F102" s="22"/>
      <c r="G102" s="23"/>
      <c r="H102" s="24"/>
      <c r="I102" s="20"/>
      <c r="J102" s="20"/>
      <c r="K102" s="25"/>
      <c r="L102" s="20"/>
      <c r="M102" s="20"/>
    </row>
    <row r="103" spans="1:13" ht="15.75" thickBot="1">
      <c r="A103" s="19"/>
      <c r="B103" s="21"/>
      <c r="C103" s="21"/>
      <c r="D103" s="21"/>
      <c r="E103" s="21"/>
      <c r="F103" s="22"/>
      <c r="G103" s="23"/>
      <c r="H103" s="24"/>
      <c r="I103" s="20"/>
      <c r="J103" s="20"/>
      <c r="K103" s="25"/>
      <c r="L103" s="20"/>
      <c r="M103" s="20"/>
    </row>
    <row r="104" spans="1:13" ht="15.75" thickBot="1">
      <c r="A104" s="19"/>
      <c r="B104" s="21"/>
      <c r="C104" s="21"/>
      <c r="D104" s="21"/>
      <c r="E104" s="21"/>
      <c r="F104" s="22"/>
      <c r="G104" s="23"/>
      <c r="H104" s="24"/>
      <c r="I104" s="20"/>
      <c r="J104" s="20"/>
      <c r="K104" s="25"/>
      <c r="L104" s="20"/>
      <c r="M104" s="20"/>
    </row>
    <row r="105" spans="1:13" ht="15.75" thickBot="1">
      <c r="A105" s="19"/>
      <c r="B105" s="21"/>
      <c r="C105" s="21"/>
      <c r="D105" s="21"/>
      <c r="E105" s="21"/>
      <c r="F105" s="22"/>
      <c r="G105" s="23"/>
      <c r="H105" s="24"/>
      <c r="I105" s="20"/>
      <c r="J105" s="20"/>
      <c r="K105" s="25"/>
      <c r="L105" s="20"/>
      <c r="M105" s="20"/>
    </row>
    <row r="106" spans="1:13" ht="15.75" thickBot="1">
      <c r="A106" s="19"/>
      <c r="B106" s="21"/>
      <c r="C106" s="21"/>
      <c r="D106" s="21"/>
      <c r="E106" s="21"/>
      <c r="F106" s="22"/>
      <c r="G106" s="23"/>
      <c r="H106" s="24"/>
      <c r="I106" s="20"/>
      <c r="J106" s="20"/>
      <c r="K106" s="25"/>
      <c r="L106" s="20"/>
      <c r="M106" s="20"/>
    </row>
    <row r="107" spans="1:13" ht="15.75" thickBot="1">
      <c r="A107" s="19"/>
      <c r="B107" s="21"/>
      <c r="C107" s="21"/>
      <c r="D107" s="21"/>
      <c r="E107" s="21"/>
      <c r="F107" s="22"/>
      <c r="G107" s="23"/>
      <c r="H107" s="24"/>
      <c r="I107" s="20"/>
      <c r="J107" s="20"/>
      <c r="K107" s="25"/>
      <c r="L107" s="20"/>
      <c r="M107" s="20"/>
    </row>
    <row r="108" spans="1:13" ht="15.75" thickBot="1">
      <c r="A108" s="19"/>
      <c r="B108" s="21"/>
      <c r="C108" s="21"/>
      <c r="D108" s="21"/>
      <c r="E108" s="21"/>
      <c r="F108" s="22"/>
      <c r="G108" s="23"/>
      <c r="H108" s="24"/>
      <c r="I108" s="20"/>
      <c r="J108" s="20"/>
      <c r="K108" s="25"/>
      <c r="L108" s="20"/>
      <c r="M108" s="20"/>
    </row>
    <row r="109" spans="1:13" ht="15.75" thickBot="1">
      <c r="A109" s="19"/>
      <c r="B109" s="21"/>
      <c r="C109" s="21"/>
      <c r="D109" s="21"/>
      <c r="E109" s="21"/>
      <c r="F109" s="22"/>
      <c r="G109" s="23"/>
      <c r="H109" s="24"/>
      <c r="I109" s="20"/>
      <c r="J109" s="20"/>
      <c r="K109" s="25"/>
      <c r="L109" s="20"/>
      <c r="M109" s="20"/>
    </row>
    <row r="110" spans="1:13" ht="15.75" thickBot="1">
      <c r="A110" s="19"/>
      <c r="B110" s="21"/>
      <c r="C110" s="21"/>
      <c r="D110" s="21"/>
      <c r="E110" s="21"/>
      <c r="F110" s="22"/>
      <c r="G110" s="23"/>
      <c r="H110" s="24"/>
      <c r="I110" s="20"/>
      <c r="J110" s="20"/>
      <c r="K110" s="25"/>
      <c r="L110" s="20"/>
      <c r="M110" s="20"/>
    </row>
    <row r="111" spans="1:13" ht="15.75" thickBot="1">
      <c r="A111" s="19"/>
      <c r="B111" s="21"/>
      <c r="C111" s="21"/>
      <c r="D111" s="21"/>
      <c r="E111" s="21"/>
      <c r="F111" s="22"/>
      <c r="G111" s="23"/>
      <c r="H111" s="24"/>
      <c r="I111" s="20"/>
      <c r="J111" s="20"/>
      <c r="K111" s="25"/>
      <c r="L111" s="20"/>
      <c r="M111" s="20"/>
    </row>
    <row r="112" spans="1:13" ht="15.75" thickBot="1">
      <c r="A112" s="19"/>
      <c r="B112" s="21"/>
      <c r="C112" s="21"/>
      <c r="D112" s="21"/>
      <c r="E112" s="21"/>
      <c r="F112" s="22"/>
      <c r="G112" s="23"/>
      <c r="H112" s="24"/>
      <c r="I112" s="20"/>
      <c r="J112" s="20"/>
      <c r="K112" s="25"/>
      <c r="L112" s="20"/>
      <c r="M112" s="20"/>
    </row>
    <row r="113" spans="1:13" ht="15.75" thickBot="1">
      <c r="A113" s="19"/>
      <c r="B113" s="21"/>
      <c r="C113" s="21"/>
      <c r="D113" s="21"/>
      <c r="E113" s="21"/>
      <c r="F113" s="22"/>
      <c r="G113" s="23"/>
      <c r="H113" s="24"/>
      <c r="I113" s="20"/>
      <c r="J113" s="20"/>
      <c r="K113" s="25"/>
      <c r="L113" s="20"/>
      <c r="M113" s="20"/>
    </row>
    <row r="114" spans="1:13" ht="15.75" thickBot="1">
      <c r="A114" s="19"/>
      <c r="B114" s="21"/>
      <c r="C114" s="21"/>
      <c r="D114" s="21"/>
      <c r="E114" s="21"/>
      <c r="F114" s="22"/>
      <c r="G114" s="23"/>
      <c r="H114" s="24"/>
      <c r="I114" s="20"/>
      <c r="J114" s="20"/>
      <c r="K114" s="25"/>
      <c r="L114" s="20"/>
      <c r="M114" s="20"/>
    </row>
    <row r="115" spans="1:13" ht="15.75" thickBot="1">
      <c r="A115" s="19"/>
      <c r="B115" s="21"/>
      <c r="C115" s="21"/>
      <c r="D115" s="21"/>
      <c r="E115" s="21"/>
      <c r="F115" s="22"/>
      <c r="G115" s="23"/>
      <c r="H115" s="24"/>
      <c r="I115" s="20"/>
      <c r="J115" s="20"/>
      <c r="K115" s="25"/>
      <c r="L115" s="20"/>
      <c r="M115" s="20"/>
    </row>
    <row r="116" spans="1:13" ht="15.75" thickBot="1">
      <c r="A116" s="19"/>
      <c r="B116" s="21"/>
      <c r="C116" s="21"/>
      <c r="D116" s="21"/>
      <c r="E116" s="21"/>
      <c r="F116" s="22"/>
      <c r="G116" s="23"/>
      <c r="H116" s="24"/>
      <c r="I116" s="20"/>
      <c r="J116" s="20"/>
      <c r="K116" s="25"/>
      <c r="L116" s="20"/>
      <c r="M116" s="20"/>
    </row>
    <row r="117" spans="1:13" ht="15.75" thickBot="1">
      <c r="A117" s="19"/>
      <c r="B117" s="21"/>
      <c r="C117" s="21"/>
      <c r="D117" s="21"/>
      <c r="E117" s="21"/>
      <c r="F117" s="22"/>
      <c r="G117" s="23"/>
      <c r="H117" s="24"/>
      <c r="I117" s="20"/>
      <c r="J117" s="20"/>
      <c r="K117" s="25"/>
      <c r="L117" s="20"/>
      <c r="M117" s="20"/>
    </row>
    <row r="118" spans="1:13" ht="15.75" thickBot="1">
      <c r="A118" s="19"/>
      <c r="B118" s="21"/>
      <c r="C118" s="21"/>
      <c r="D118" s="21"/>
      <c r="E118" s="21"/>
      <c r="F118" s="22"/>
      <c r="G118" s="23"/>
      <c r="H118" s="24"/>
      <c r="I118" s="20"/>
      <c r="J118" s="20"/>
      <c r="K118" s="25"/>
      <c r="L118" s="20"/>
      <c r="M118" s="20"/>
    </row>
    <row r="119" spans="1:13" ht="15.75" thickBot="1">
      <c r="A119" s="19"/>
      <c r="B119" s="21"/>
      <c r="C119" s="21"/>
      <c r="D119" s="21"/>
      <c r="E119" s="21"/>
      <c r="F119" s="22"/>
      <c r="G119" s="23"/>
      <c r="H119" s="24"/>
      <c r="I119" s="20"/>
      <c r="J119" s="20"/>
      <c r="K119" s="25"/>
      <c r="L119" s="20"/>
      <c r="M119" s="20"/>
    </row>
    <row r="120" spans="1:13" ht="15.75" thickBot="1">
      <c r="A120" s="19"/>
      <c r="B120" s="21"/>
      <c r="C120" s="21"/>
      <c r="D120" s="21"/>
      <c r="E120" s="21"/>
      <c r="F120" s="22"/>
      <c r="G120" s="23"/>
      <c r="H120" s="24"/>
      <c r="I120" s="20"/>
      <c r="J120" s="20"/>
      <c r="K120" s="25"/>
      <c r="L120" s="20"/>
      <c r="M120" s="20"/>
    </row>
    <row r="121" spans="1:13" ht="15.75" thickBot="1">
      <c r="A121" s="19"/>
      <c r="B121" s="21"/>
      <c r="C121" s="21"/>
      <c r="D121" s="21"/>
      <c r="E121" s="21"/>
      <c r="F121" s="22"/>
      <c r="G121" s="23"/>
      <c r="H121" s="24"/>
      <c r="I121" s="20"/>
      <c r="J121" s="20"/>
      <c r="K121" s="25"/>
      <c r="L121" s="20"/>
      <c r="M121" s="20"/>
    </row>
    <row r="122" spans="1:13" ht="15.75" thickBot="1">
      <c r="A122" s="19"/>
      <c r="B122" s="21"/>
      <c r="C122" s="21"/>
      <c r="D122" s="21"/>
      <c r="E122" s="21"/>
      <c r="F122" s="22"/>
      <c r="G122" s="23"/>
      <c r="H122" s="24"/>
      <c r="I122" s="20"/>
      <c r="J122" s="20"/>
      <c r="K122" s="25"/>
      <c r="L122" s="20"/>
      <c r="M122" s="20"/>
    </row>
    <row r="123" spans="1:13" ht="15.75" thickBot="1">
      <c r="A123" s="19"/>
      <c r="B123" s="21"/>
      <c r="C123" s="21"/>
      <c r="D123" s="21"/>
      <c r="E123" s="21"/>
      <c r="F123" s="22"/>
      <c r="G123" s="23"/>
      <c r="H123" s="24"/>
      <c r="I123" s="20"/>
      <c r="J123" s="20"/>
      <c r="K123" s="25"/>
      <c r="L123" s="20"/>
      <c r="M123" s="20"/>
    </row>
    <row r="124" spans="1:13" ht="15.75" thickBot="1">
      <c r="A124" s="19"/>
      <c r="B124" s="21"/>
      <c r="C124" s="21"/>
      <c r="D124" s="21"/>
      <c r="E124" s="21"/>
      <c r="F124" s="22"/>
      <c r="G124" s="23"/>
      <c r="H124" s="24"/>
      <c r="I124" s="20"/>
      <c r="J124" s="20"/>
      <c r="K124" s="25"/>
      <c r="L124" s="20"/>
      <c r="M124" s="20"/>
    </row>
    <row r="125" spans="1:13" ht="15.75" thickBot="1">
      <c r="A125" s="19"/>
      <c r="B125" s="21"/>
      <c r="C125" s="21"/>
      <c r="D125" s="21"/>
      <c r="E125" s="21"/>
      <c r="F125" s="22"/>
      <c r="G125" s="23"/>
      <c r="H125" s="24"/>
      <c r="I125" s="20"/>
      <c r="J125" s="20"/>
      <c r="K125" s="25"/>
      <c r="L125" s="20"/>
      <c r="M125" s="20"/>
    </row>
    <row r="126" spans="1:13" ht="15.75" thickBot="1">
      <c r="A126" s="19"/>
      <c r="B126" s="21"/>
      <c r="C126" s="21"/>
      <c r="D126" s="21"/>
      <c r="E126" s="21"/>
      <c r="F126" s="22"/>
      <c r="G126" s="23"/>
      <c r="H126" s="24"/>
      <c r="I126" s="20"/>
      <c r="J126" s="20"/>
      <c r="K126" s="25"/>
      <c r="L126" s="20"/>
      <c r="M126" s="20"/>
    </row>
    <row r="127" spans="1:13" ht="15.75" thickBot="1">
      <c r="A127" s="19"/>
      <c r="B127" s="21"/>
      <c r="C127" s="21"/>
      <c r="D127" s="21"/>
      <c r="E127" s="21"/>
      <c r="F127" s="22"/>
      <c r="G127" s="23"/>
      <c r="H127" s="24"/>
      <c r="I127" s="20"/>
      <c r="J127" s="20"/>
      <c r="K127" s="25"/>
      <c r="L127" s="20"/>
      <c r="M127" s="20"/>
    </row>
    <row r="128" spans="1:13" ht="15.75" thickBot="1">
      <c r="A128" s="19"/>
      <c r="B128" s="21"/>
      <c r="C128" s="21"/>
      <c r="D128" s="21"/>
      <c r="E128" s="21"/>
      <c r="F128" s="22"/>
      <c r="G128" s="23"/>
      <c r="H128" s="24"/>
      <c r="I128" s="20"/>
      <c r="J128" s="20"/>
      <c r="K128" s="25"/>
      <c r="L128" s="20"/>
      <c r="M128" s="20"/>
    </row>
    <row r="129" spans="1:13" ht="15.75" thickBot="1">
      <c r="A129" s="19"/>
      <c r="B129" s="21"/>
      <c r="C129" s="21"/>
      <c r="D129" s="21"/>
      <c r="E129" s="21"/>
      <c r="F129" s="22"/>
      <c r="G129" s="23"/>
      <c r="H129" s="24"/>
      <c r="I129" s="20"/>
      <c r="J129" s="20"/>
      <c r="K129" s="25"/>
      <c r="L129" s="20"/>
      <c r="M129" s="20"/>
    </row>
    <row r="130" spans="1:13" ht="15.75" thickBot="1">
      <c r="A130" s="19"/>
      <c r="B130" s="21"/>
      <c r="C130" s="21"/>
      <c r="D130" s="21"/>
      <c r="E130" s="21"/>
      <c r="F130" s="22"/>
      <c r="G130" s="23"/>
      <c r="H130" s="24"/>
      <c r="I130" s="20"/>
      <c r="J130" s="20"/>
      <c r="K130" s="25"/>
      <c r="L130" s="20"/>
      <c r="M130" s="20"/>
    </row>
    <row r="131" spans="1:13" ht="15.75" thickBot="1">
      <c r="A131" s="19"/>
      <c r="B131" s="21"/>
      <c r="C131" s="21"/>
      <c r="D131" s="21"/>
      <c r="E131" s="21"/>
      <c r="F131" s="22"/>
      <c r="G131" s="23"/>
      <c r="H131" s="24"/>
      <c r="I131" s="20"/>
      <c r="J131" s="20"/>
      <c r="K131" s="25"/>
      <c r="L131" s="20"/>
      <c r="M131" s="20"/>
    </row>
    <row r="132" spans="1:13" ht="15.75" thickBot="1">
      <c r="A132" s="19"/>
      <c r="B132" s="21"/>
      <c r="C132" s="21"/>
      <c r="D132" s="21"/>
      <c r="E132" s="21"/>
      <c r="F132" s="22"/>
      <c r="G132" s="23"/>
      <c r="H132" s="24"/>
      <c r="I132" s="20"/>
      <c r="J132" s="20"/>
      <c r="K132" s="25"/>
      <c r="L132" s="20"/>
      <c r="M132" s="20"/>
    </row>
    <row r="133" spans="1:13" ht="15.75" thickBot="1">
      <c r="A133" s="19"/>
      <c r="B133" s="21"/>
      <c r="C133" s="21"/>
      <c r="D133" s="21"/>
      <c r="E133" s="21"/>
      <c r="F133" s="22"/>
      <c r="G133" s="23"/>
      <c r="H133" s="24"/>
      <c r="I133" s="20"/>
      <c r="J133" s="20"/>
      <c r="K133" s="25"/>
      <c r="L133" s="20"/>
      <c r="M133" s="20"/>
    </row>
    <row r="134" spans="1:13" ht="15.75" thickBot="1">
      <c r="A134" s="19"/>
      <c r="B134" s="21"/>
      <c r="C134" s="21"/>
      <c r="D134" s="21"/>
      <c r="E134" s="21"/>
      <c r="F134" s="22"/>
      <c r="G134" s="23"/>
      <c r="H134" s="24"/>
      <c r="I134" s="20"/>
      <c r="J134" s="20"/>
      <c r="K134" s="25"/>
      <c r="L134" s="20"/>
      <c r="M134" s="20"/>
    </row>
    <row r="135" spans="1:13" ht="15.75" thickBot="1">
      <c r="A135" s="19"/>
      <c r="B135" s="21"/>
      <c r="C135" s="21"/>
      <c r="D135" s="21"/>
      <c r="E135" s="21"/>
      <c r="F135" s="22"/>
      <c r="G135" s="23"/>
      <c r="H135" s="24"/>
      <c r="I135" s="20"/>
      <c r="J135" s="20"/>
      <c r="K135" s="25"/>
      <c r="L135" s="20"/>
      <c r="M135" s="20"/>
    </row>
    <row r="136" spans="1:13" ht="15.75" thickBot="1">
      <c r="A136" s="19"/>
      <c r="B136" s="21"/>
      <c r="C136" s="21"/>
      <c r="D136" s="21"/>
      <c r="E136" s="21"/>
      <c r="F136" s="22"/>
      <c r="G136" s="23"/>
      <c r="H136" s="24"/>
      <c r="I136" s="20"/>
      <c r="J136" s="20"/>
      <c r="K136" s="25"/>
      <c r="L136" s="20"/>
      <c r="M136" s="20"/>
    </row>
    <row r="137" spans="1:13" ht="15.75" thickBot="1">
      <c r="A137" s="19"/>
      <c r="B137" s="21"/>
      <c r="C137" s="21"/>
      <c r="D137" s="21"/>
      <c r="E137" s="21"/>
      <c r="F137" s="22"/>
      <c r="G137" s="23"/>
      <c r="H137" s="24"/>
      <c r="I137" s="20"/>
      <c r="J137" s="20"/>
      <c r="K137" s="25"/>
      <c r="L137" s="20"/>
      <c r="M137" s="20"/>
    </row>
    <row r="138" spans="1:13" ht="15.75" thickBot="1">
      <c r="A138" s="19"/>
      <c r="B138" s="21"/>
      <c r="C138" s="21"/>
      <c r="D138" s="21"/>
      <c r="E138" s="21"/>
      <c r="F138" s="22"/>
      <c r="G138" s="23"/>
      <c r="H138" s="24"/>
      <c r="I138" s="20"/>
      <c r="J138" s="20"/>
      <c r="K138" s="25"/>
      <c r="L138" s="20"/>
      <c r="M138" s="20"/>
    </row>
    <row r="139" spans="1:13" ht="15.75" thickBot="1">
      <c r="A139" s="19"/>
      <c r="B139" s="21"/>
      <c r="C139" s="21"/>
      <c r="D139" s="21"/>
      <c r="E139" s="21"/>
      <c r="F139" s="22"/>
      <c r="G139" s="23"/>
      <c r="H139" s="24"/>
      <c r="I139" s="20"/>
      <c r="J139" s="20"/>
      <c r="K139" s="25"/>
      <c r="L139" s="20"/>
      <c r="M139" s="20"/>
    </row>
    <row r="140" spans="1:13" ht="15.75" thickBot="1">
      <c r="A140" s="19"/>
      <c r="B140" s="21"/>
      <c r="C140" s="21"/>
      <c r="D140" s="21"/>
      <c r="E140" s="21"/>
      <c r="F140" s="22"/>
      <c r="G140" s="23"/>
      <c r="H140" s="24"/>
      <c r="I140" s="20"/>
      <c r="J140" s="20"/>
      <c r="K140" s="25"/>
      <c r="L140" s="20"/>
      <c r="M140" s="20"/>
    </row>
    <row r="141" spans="1:13" ht="15.75" thickBot="1">
      <c r="A141" s="19"/>
      <c r="B141" s="21"/>
      <c r="C141" s="21"/>
      <c r="D141" s="21"/>
      <c r="E141" s="21"/>
      <c r="F141" s="22"/>
      <c r="G141" s="23"/>
      <c r="H141" s="24"/>
      <c r="I141" s="20"/>
      <c r="J141" s="20"/>
      <c r="K141" s="25"/>
      <c r="L141" s="20"/>
      <c r="M141" s="20"/>
    </row>
    <row r="142" spans="1:13" ht="15.75" thickBot="1">
      <c r="A142" s="19"/>
      <c r="B142" s="21"/>
      <c r="C142" s="21"/>
      <c r="D142" s="21"/>
      <c r="E142" s="21"/>
      <c r="F142" s="22"/>
      <c r="G142" s="23"/>
      <c r="H142" s="24"/>
      <c r="I142" s="20"/>
      <c r="J142" s="20"/>
      <c r="K142" s="25"/>
      <c r="L142" s="20"/>
      <c r="M142" s="20"/>
    </row>
    <row r="143" spans="1:13" ht="15.75" thickBot="1">
      <c r="A143" s="19"/>
      <c r="B143" s="21"/>
      <c r="C143" s="21"/>
      <c r="D143" s="21"/>
      <c r="E143" s="21"/>
      <c r="F143" s="22"/>
      <c r="G143" s="23"/>
      <c r="H143" s="24"/>
      <c r="I143" s="20"/>
      <c r="J143" s="20"/>
      <c r="K143" s="25"/>
      <c r="L143" s="20"/>
      <c r="M143" s="20"/>
    </row>
    <row r="144" spans="1:13" ht="15.75" thickBot="1">
      <c r="A144" s="19"/>
      <c r="B144" s="21"/>
      <c r="C144" s="21"/>
      <c r="D144" s="21"/>
      <c r="E144" s="21"/>
      <c r="F144" s="22"/>
      <c r="G144" s="23"/>
      <c r="H144" s="24"/>
      <c r="I144" s="20"/>
      <c r="J144" s="20"/>
      <c r="K144" s="25"/>
      <c r="L144" s="20"/>
      <c r="M144" s="20"/>
    </row>
    <row r="145" spans="1:13" ht="15.75" thickBot="1">
      <c r="A145" s="19"/>
      <c r="B145" s="21"/>
      <c r="C145" s="21"/>
      <c r="D145" s="21"/>
      <c r="E145" s="21"/>
      <c r="F145" s="22"/>
      <c r="G145" s="23"/>
      <c r="H145" s="24"/>
      <c r="I145" s="20"/>
      <c r="J145" s="20"/>
      <c r="K145" s="25"/>
      <c r="L145" s="20"/>
      <c r="M145" s="20"/>
    </row>
    <row r="146" spans="1:13" ht="15.75" thickBot="1">
      <c r="A146" s="19"/>
      <c r="B146" s="21"/>
      <c r="C146" s="21"/>
      <c r="D146" s="21"/>
      <c r="E146" s="21"/>
      <c r="F146" s="22"/>
      <c r="G146" s="23"/>
      <c r="H146" s="24"/>
      <c r="I146" s="20"/>
      <c r="J146" s="20"/>
      <c r="K146" s="25"/>
      <c r="L146" s="20"/>
      <c r="M146" s="20"/>
    </row>
    <row r="147" spans="1:13" ht="15.75" thickBot="1">
      <c r="A147" s="19"/>
      <c r="B147" s="21"/>
      <c r="C147" s="21"/>
      <c r="D147" s="21"/>
      <c r="E147" s="21"/>
      <c r="F147" s="22"/>
      <c r="G147" s="23"/>
      <c r="H147" s="24"/>
      <c r="I147" s="20"/>
      <c r="J147" s="20"/>
      <c r="K147" s="25"/>
      <c r="L147" s="20"/>
      <c r="M147" s="20"/>
    </row>
    <row r="148" spans="1:13" ht="15.75" thickBot="1">
      <c r="A148" s="19"/>
      <c r="B148" s="21"/>
      <c r="C148" s="21"/>
      <c r="D148" s="21"/>
      <c r="E148" s="21"/>
      <c r="F148" s="22"/>
      <c r="G148" s="23"/>
      <c r="H148" s="24"/>
      <c r="I148" s="20"/>
      <c r="J148" s="20"/>
      <c r="K148" s="25"/>
      <c r="L148" s="20"/>
      <c r="M148" s="20"/>
    </row>
    <row r="149" spans="1:13" ht="15.75" thickBot="1">
      <c r="A149" s="19"/>
      <c r="B149" s="21"/>
      <c r="C149" s="21"/>
      <c r="D149" s="21"/>
      <c r="E149" s="21"/>
      <c r="F149" s="22"/>
      <c r="G149" s="23"/>
      <c r="H149" s="24"/>
      <c r="I149" s="20"/>
      <c r="J149" s="20"/>
      <c r="K149" s="25"/>
      <c r="L149" s="20"/>
      <c r="M149" s="20"/>
    </row>
    <row r="150" spans="1:13" ht="15.75" thickBot="1">
      <c r="A150" s="19"/>
      <c r="B150" s="21"/>
      <c r="C150" s="21"/>
      <c r="D150" s="21"/>
      <c r="E150" s="21"/>
      <c r="F150" s="22"/>
      <c r="G150" s="23"/>
      <c r="H150" s="24"/>
      <c r="I150" s="20"/>
      <c r="J150" s="20"/>
      <c r="K150" s="25"/>
      <c r="L150" s="20"/>
      <c r="M150" s="20"/>
    </row>
    <row r="151" spans="1:13" ht="15.75" thickBot="1">
      <c r="A151" s="19"/>
      <c r="B151" s="21"/>
      <c r="C151" s="21"/>
      <c r="D151" s="21"/>
      <c r="E151" s="21"/>
      <c r="F151" s="22"/>
      <c r="G151" s="23"/>
      <c r="H151" s="24"/>
      <c r="I151" s="20"/>
      <c r="J151" s="20"/>
      <c r="K151" s="25"/>
      <c r="L151" s="20"/>
      <c r="M151" s="20"/>
    </row>
    <row r="152" spans="1:13" ht="15.75" thickBot="1">
      <c r="A152" s="19"/>
      <c r="B152" s="21"/>
      <c r="C152" s="21"/>
      <c r="D152" s="21"/>
      <c r="E152" s="21"/>
      <c r="F152" s="22"/>
      <c r="G152" s="23"/>
      <c r="H152" s="24"/>
      <c r="I152" s="20"/>
      <c r="J152" s="20"/>
      <c r="K152" s="25"/>
      <c r="L152" s="20"/>
      <c r="M152" s="20"/>
    </row>
    <row r="153" spans="1:13" ht="15.75" thickBot="1">
      <c r="A153" s="19"/>
      <c r="B153" s="21"/>
      <c r="C153" s="21"/>
      <c r="D153" s="21"/>
      <c r="E153" s="21"/>
      <c r="F153" s="22"/>
      <c r="G153" s="23"/>
      <c r="H153" s="24"/>
      <c r="I153" s="20"/>
      <c r="J153" s="20"/>
      <c r="K153" s="25"/>
      <c r="L153" s="20"/>
      <c r="M153" s="20"/>
    </row>
    <row r="154" spans="1:13" ht="15.75" thickBot="1">
      <c r="A154" s="19"/>
      <c r="B154" s="21"/>
      <c r="C154" s="21"/>
      <c r="D154" s="21"/>
      <c r="E154" s="21"/>
      <c r="F154" s="22"/>
      <c r="G154" s="23"/>
      <c r="H154" s="24"/>
      <c r="I154" s="20"/>
      <c r="J154" s="20"/>
      <c r="K154" s="25"/>
      <c r="L154" s="20"/>
      <c r="M154" s="20"/>
    </row>
    <row r="155" spans="1:13" ht="15.75" thickBot="1">
      <c r="A155" s="19"/>
      <c r="B155" s="21"/>
      <c r="C155" s="21"/>
      <c r="D155" s="21"/>
      <c r="E155" s="21"/>
      <c r="F155" s="22"/>
      <c r="G155" s="23"/>
      <c r="H155" s="24"/>
      <c r="I155" s="20"/>
      <c r="J155" s="20"/>
      <c r="K155" s="25"/>
      <c r="L155" s="20"/>
      <c r="M155" s="20"/>
    </row>
    <row r="156" spans="1:13" ht="15.75" thickBot="1">
      <c r="A156" s="19"/>
      <c r="B156" s="21"/>
      <c r="C156" s="21"/>
      <c r="D156" s="21"/>
      <c r="E156" s="21"/>
      <c r="F156" s="22"/>
      <c r="G156" s="23"/>
      <c r="H156" s="24"/>
      <c r="I156" s="20"/>
      <c r="J156" s="20"/>
      <c r="K156" s="25"/>
      <c r="L156" s="20"/>
      <c r="M156" s="20"/>
    </row>
    <row r="157" spans="1:13" ht="15.75" thickBot="1">
      <c r="A157" s="19"/>
      <c r="B157" s="21"/>
      <c r="C157" s="21"/>
      <c r="D157" s="21"/>
      <c r="E157" s="21"/>
      <c r="F157" s="22"/>
      <c r="G157" s="23"/>
      <c r="H157" s="24"/>
      <c r="I157" s="20"/>
      <c r="J157" s="20"/>
      <c r="K157" s="25"/>
      <c r="L157" s="20"/>
      <c r="M157" s="20"/>
    </row>
    <row r="158" spans="1:13" ht="15.75" thickBot="1">
      <c r="A158" s="19"/>
      <c r="B158" s="21"/>
      <c r="C158" s="21"/>
      <c r="D158" s="21"/>
      <c r="E158" s="21"/>
      <c r="F158" s="22"/>
      <c r="G158" s="23"/>
      <c r="H158" s="24"/>
      <c r="I158" s="20"/>
      <c r="J158" s="20"/>
      <c r="K158" s="25"/>
      <c r="L158" s="20"/>
      <c r="M158" s="20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9"/>
  <sheetViews>
    <sheetView zoomScalePageLayoutView="0" workbookViewId="0" topLeftCell="A1">
      <pane ySplit="5" topLeftCell="A202" activePane="bottomLeft" state="frozen"/>
      <selection pane="topLeft" activeCell="A1" sqref="A1"/>
      <selection pane="bottomLeft" activeCell="A5" sqref="A5:G5"/>
    </sheetView>
  </sheetViews>
  <sheetFormatPr defaultColWidth="8.8515625" defaultRowHeight="15"/>
  <cols>
    <col min="1" max="1" width="33.421875" style="5" bestFit="1" customWidth="1"/>
    <col min="2" max="2" width="16.140625" style="30" bestFit="1" customWidth="1"/>
    <col min="3" max="3" width="12.00390625" style="30" bestFit="1" customWidth="1"/>
    <col min="4" max="4" width="17.421875" style="16" bestFit="1" customWidth="1"/>
    <col min="5" max="5" width="11.8515625" style="5" bestFit="1" customWidth="1"/>
    <col min="6" max="6" width="14.28125" style="5" bestFit="1" customWidth="1"/>
    <col min="7" max="7" width="11.421875" style="5" customWidth="1"/>
    <col min="8" max="16384" width="8.8515625" style="5" customWidth="1"/>
  </cols>
  <sheetData>
    <row r="1" spans="1:7" ht="32.25" customHeight="1">
      <c r="A1" s="116" t="s">
        <v>152</v>
      </c>
      <c r="B1" s="1"/>
      <c r="C1" s="2"/>
      <c r="D1" s="2"/>
      <c r="E1" s="1"/>
      <c r="F1" s="1"/>
      <c r="G1" s="2"/>
    </row>
    <row r="2" spans="1:7" ht="18.75">
      <c r="A2" s="6" t="s">
        <v>40</v>
      </c>
      <c r="B2" s="7"/>
      <c r="C2" s="9"/>
      <c r="D2" s="113">
        <f>'Receivables Assigned'!B2</f>
        <v>43404</v>
      </c>
      <c r="E2" s="113"/>
      <c r="F2" s="8"/>
      <c r="G2" s="9"/>
    </row>
    <row r="3" ht="15">
      <c r="A3" s="27"/>
    </row>
    <row r="4" spans="1:7" s="17" customFormat="1" ht="24" customHeight="1" thickBot="1">
      <c r="A4" s="112" t="s">
        <v>11</v>
      </c>
      <c r="B4" s="112"/>
      <c r="C4" s="112"/>
      <c r="D4" s="31"/>
      <c r="E4" s="31"/>
      <c r="F4" s="31"/>
      <c r="G4" s="31"/>
    </row>
    <row r="5" spans="1:7" ht="32.25" thickBot="1">
      <c r="A5" s="123" t="s">
        <v>14</v>
      </c>
      <c r="B5" s="120" t="s">
        <v>15</v>
      </c>
      <c r="C5" s="118" t="s">
        <v>16</v>
      </c>
      <c r="D5" s="119" t="s">
        <v>18</v>
      </c>
      <c r="E5" s="119" t="s">
        <v>21</v>
      </c>
      <c r="F5" s="120" t="s">
        <v>22</v>
      </c>
      <c r="G5" s="124" t="s">
        <v>25</v>
      </c>
    </row>
    <row r="6" spans="1:7" ht="15">
      <c r="A6" s="58" t="s">
        <v>52</v>
      </c>
      <c r="B6" s="5"/>
      <c r="C6" s="63">
        <v>29223270</v>
      </c>
      <c r="D6" s="100" t="s">
        <v>126</v>
      </c>
      <c r="E6" s="76">
        <v>42285</v>
      </c>
      <c r="F6" s="85">
        <v>8766.57</v>
      </c>
      <c r="G6" s="94" t="s">
        <v>37</v>
      </c>
    </row>
    <row r="7" spans="1:7" ht="15">
      <c r="A7" s="58" t="s">
        <v>52</v>
      </c>
      <c r="B7" s="5"/>
      <c r="C7" s="63">
        <v>29243488</v>
      </c>
      <c r="D7" s="100" t="s">
        <v>126</v>
      </c>
      <c r="E7" s="76">
        <v>42291</v>
      </c>
      <c r="F7" s="85">
        <v>11160.57</v>
      </c>
      <c r="G7" s="94" t="str">
        <f aca="true" t="shared" si="0" ref="G7:G46">G6</f>
        <v>VSI</v>
      </c>
    </row>
    <row r="8" spans="1:7" ht="15">
      <c r="A8" s="58" t="s">
        <v>52</v>
      </c>
      <c r="B8" s="5"/>
      <c r="C8" s="63">
        <v>29272088</v>
      </c>
      <c r="D8" s="100" t="s">
        <v>126</v>
      </c>
      <c r="E8" s="76">
        <v>42298</v>
      </c>
      <c r="F8" s="85">
        <v>10938.56</v>
      </c>
      <c r="G8" s="94" t="str">
        <f t="shared" si="0"/>
        <v>VSI</v>
      </c>
    </row>
    <row r="9" spans="1:7" ht="15">
      <c r="A9" s="58" t="s">
        <v>52</v>
      </c>
      <c r="B9" s="5"/>
      <c r="C9" s="63">
        <v>29290553</v>
      </c>
      <c r="D9" s="100" t="s">
        <v>126</v>
      </c>
      <c r="E9" s="76">
        <v>42305</v>
      </c>
      <c r="F9" s="85">
        <v>7364.41</v>
      </c>
      <c r="G9" s="94" t="str">
        <f t="shared" si="0"/>
        <v>VSI</v>
      </c>
    </row>
    <row r="10" spans="1:7" ht="15">
      <c r="A10" s="58" t="s">
        <v>52</v>
      </c>
      <c r="B10" s="5"/>
      <c r="C10" s="63">
        <v>29290557</v>
      </c>
      <c r="D10" s="100" t="s">
        <v>126</v>
      </c>
      <c r="E10" s="76">
        <v>42305</v>
      </c>
      <c r="F10" s="85">
        <v>550.5</v>
      </c>
      <c r="G10" s="94" t="str">
        <f t="shared" si="0"/>
        <v>VSI</v>
      </c>
    </row>
    <row r="11" spans="1:7" ht="15">
      <c r="A11" s="58" t="s">
        <v>52</v>
      </c>
      <c r="B11" s="5"/>
      <c r="C11" s="63">
        <v>29290559</v>
      </c>
      <c r="D11" s="100" t="s">
        <v>126</v>
      </c>
      <c r="E11" s="76">
        <v>42305</v>
      </c>
      <c r="F11" s="85">
        <v>2695.82</v>
      </c>
      <c r="G11" s="94" t="str">
        <f t="shared" si="0"/>
        <v>VSI</v>
      </c>
    </row>
    <row r="12" spans="1:7" ht="15">
      <c r="A12" s="58" t="s">
        <v>52</v>
      </c>
      <c r="B12" s="5"/>
      <c r="C12" s="63">
        <v>29319440</v>
      </c>
      <c r="D12" s="100" t="s">
        <v>126</v>
      </c>
      <c r="E12" s="76">
        <v>42312</v>
      </c>
      <c r="F12" s="85">
        <v>7922.39</v>
      </c>
      <c r="G12" s="94" t="str">
        <f t="shared" si="0"/>
        <v>VSI</v>
      </c>
    </row>
    <row r="13" spans="1:7" ht="15">
      <c r="A13" s="58" t="s">
        <v>52</v>
      </c>
      <c r="B13" s="5"/>
      <c r="C13" s="63">
        <v>29319447</v>
      </c>
      <c r="D13" s="100" t="s">
        <v>126</v>
      </c>
      <c r="E13" s="76">
        <v>42312</v>
      </c>
      <c r="F13" s="85">
        <v>550.5</v>
      </c>
      <c r="G13" s="94" t="str">
        <f t="shared" si="0"/>
        <v>VSI</v>
      </c>
    </row>
    <row r="14" spans="1:7" ht="15">
      <c r="A14" s="58" t="s">
        <v>52</v>
      </c>
      <c r="B14" s="5"/>
      <c r="C14" s="63">
        <v>29319448</v>
      </c>
      <c r="D14" s="100" t="s">
        <v>126</v>
      </c>
      <c r="E14" s="76">
        <v>42312</v>
      </c>
      <c r="F14" s="85">
        <v>2523.77</v>
      </c>
      <c r="G14" s="94" t="str">
        <f t="shared" si="0"/>
        <v>VSI</v>
      </c>
    </row>
    <row r="15" spans="1:7" ht="15">
      <c r="A15" s="58" t="s">
        <v>52</v>
      </c>
      <c r="B15" s="5"/>
      <c r="C15" s="63">
        <v>29351587</v>
      </c>
      <c r="D15" s="100" t="s">
        <v>126</v>
      </c>
      <c r="E15" s="76">
        <v>42319</v>
      </c>
      <c r="F15" s="85">
        <v>7966.04</v>
      </c>
      <c r="G15" s="94" t="str">
        <f t="shared" si="0"/>
        <v>VSI</v>
      </c>
    </row>
    <row r="16" spans="1:7" ht="15">
      <c r="A16" s="58" t="s">
        <v>52</v>
      </c>
      <c r="B16" s="5"/>
      <c r="C16" s="63">
        <v>29351596</v>
      </c>
      <c r="D16" s="100" t="s">
        <v>126</v>
      </c>
      <c r="E16" s="76">
        <v>42319</v>
      </c>
      <c r="F16" s="85">
        <v>469.76</v>
      </c>
      <c r="G16" s="94" t="str">
        <f t="shared" si="0"/>
        <v>VSI</v>
      </c>
    </row>
    <row r="17" spans="1:7" ht="15">
      <c r="A17" s="58" t="s">
        <v>52</v>
      </c>
      <c r="B17" s="5"/>
      <c r="C17" s="63">
        <v>29351599</v>
      </c>
      <c r="D17" s="100" t="s">
        <v>126</v>
      </c>
      <c r="E17" s="76">
        <v>42319</v>
      </c>
      <c r="F17" s="85">
        <v>2587.9</v>
      </c>
      <c r="G17" s="94" t="str">
        <f t="shared" si="0"/>
        <v>VSI</v>
      </c>
    </row>
    <row r="18" spans="1:7" ht="15">
      <c r="A18" s="58" t="s">
        <v>52</v>
      </c>
      <c r="B18" s="5"/>
      <c r="C18" s="63">
        <v>29376308</v>
      </c>
      <c r="D18" s="100" t="s">
        <v>126</v>
      </c>
      <c r="E18" s="76">
        <v>42326</v>
      </c>
      <c r="F18" s="85">
        <v>8306.39</v>
      </c>
      <c r="G18" s="94" t="str">
        <f t="shared" si="0"/>
        <v>VSI</v>
      </c>
    </row>
    <row r="19" spans="1:7" ht="15">
      <c r="A19" s="58" t="s">
        <v>52</v>
      </c>
      <c r="B19" s="5"/>
      <c r="C19" s="63">
        <v>29376315</v>
      </c>
      <c r="D19" s="100" t="s">
        <v>126</v>
      </c>
      <c r="E19" s="76">
        <v>42326</v>
      </c>
      <c r="F19" s="85">
        <v>440.4</v>
      </c>
      <c r="G19" s="94" t="str">
        <f t="shared" si="0"/>
        <v>VSI</v>
      </c>
    </row>
    <row r="20" spans="1:7" ht="15">
      <c r="A20" s="58" t="s">
        <v>52</v>
      </c>
      <c r="B20" s="5"/>
      <c r="C20" s="63">
        <v>29376316</v>
      </c>
      <c r="D20" s="100" t="s">
        <v>126</v>
      </c>
      <c r="E20" s="76">
        <v>42326</v>
      </c>
      <c r="F20" s="85">
        <v>2538.02</v>
      </c>
      <c r="G20" s="94" t="str">
        <f t="shared" si="0"/>
        <v>VSI</v>
      </c>
    </row>
    <row r="21" spans="1:7" ht="15">
      <c r="A21" s="58" t="s">
        <v>52</v>
      </c>
      <c r="B21" s="5"/>
      <c r="C21" s="63">
        <v>29403669</v>
      </c>
      <c r="D21" s="100" t="s">
        <v>126</v>
      </c>
      <c r="E21" s="76">
        <v>42333</v>
      </c>
      <c r="F21" s="85">
        <v>8351.97</v>
      </c>
      <c r="G21" s="94" t="str">
        <f t="shared" si="0"/>
        <v>VSI</v>
      </c>
    </row>
    <row r="22" spans="1:7" ht="15">
      <c r="A22" s="58" t="s">
        <v>52</v>
      </c>
      <c r="B22" s="5"/>
      <c r="C22" s="63">
        <v>29403670</v>
      </c>
      <c r="D22" s="100" t="s">
        <v>126</v>
      </c>
      <c r="E22" s="76">
        <v>42333</v>
      </c>
      <c r="F22" s="85">
        <v>550.5</v>
      </c>
      <c r="G22" s="94" t="str">
        <f t="shared" si="0"/>
        <v>VSI</v>
      </c>
    </row>
    <row r="23" spans="1:7" ht="15">
      <c r="A23" s="58" t="s">
        <v>52</v>
      </c>
      <c r="B23" s="5"/>
      <c r="C23" s="63">
        <v>29403671</v>
      </c>
      <c r="D23" s="100" t="s">
        <v>126</v>
      </c>
      <c r="E23" s="76">
        <v>42333</v>
      </c>
      <c r="F23" s="85">
        <v>2331.4</v>
      </c>
      <c r="G23" s="94" t="str">
        <f t="shared" si="0"/>
        <v>VSI</v>
      </c>
    </row>
    <row r="24" spans="1:7" ht="15">
      <c r="A24" s="58" t="s">
        <v>52</v>
      </c>
      <c r="B24" s="5"/>
      <c r="C24" s="63">
        <v>29430702</v>
      </c>
      <c r="D24" s="100" t="s">
        <v>126</v>
      </c>
      <c r="E24" s="76">
        <v>42340</v>
      </c>
      <c r="F24" s="85">
        <v>7725.54</v>
      </c>
      <c r="G24" s="94" t="str">
        <f t="shared" si="0"/>
        <v>VSI</v>
      </c>
    </row>
    <row r="25" spans="1:7" ht="15">
      <c r="A25" s="58" t="s">
        <v>52</v>
      </c>
      <c r="B25" s="5"/>
      <c r="C25" s="63">
        <v>29430703</v>
      </c>
      <c r="D25" s="100" t="s">
        <v>126</v>
      </c>
      <c r="E25" s="76">
        <v>42340</v>
      </c>
      <c r="F25" s="85">
        <v>2147.26</v>
      </c>
      <c r="G25" s="94" t="str">
        <f t="shared" si="0"/>
        <v>VSI</v>
      </c>
    </row>
    <row r="26" spans="1:7" ht="15">
      <c r="A26" s="58" t="s">
        <v>52</v>
      </c>
      <c r="B26" s="5"/>
      <c r="C26" s="63">
        <v>29459182</v>
      </c>
      <c r="D26" s="100" t="s">
        <v>126</v>
      </c>
      <c r="E26" s="76">
        <v>42347</v>
      </c>
      <c r="F26" s="85">
        <v>7124.34</v>
      </c>
      <c r="G26" s="94" t="str">
        <f t="shared" si="0"/>
        <v>VSI</v>
      </c>
    </row>
    <row r="27" spans="1:7" ht="15">
      <c r="A27" s="58" t="s">
        <v>52</v>
      </c>
      <c r="B27" s="5"/>
      <c r="C27" s="63">
        <v>29459184</v>
      </c>
      <c r="D27" s="100" t="s">
        <v>126</v>
      </c>
      <c r="E27" s="76">
        <v>42347</v>
      </c>
      <c r="F27" s="85">
        <v>990.9</v>
      </c>
      <c r="G27" s="94" t="str">
        <f t="shared" si="0"/>
        <v>VSI</v>
      </c>
    </row>
    <row r="28" spans="1:7" ht="15">
      <c r="A28" s="58" t="s">
        <v>52</v>
      </c>
      <c r="B28" s="5"/>
      <c r="C28" s="63">
        <v>29459186</v>
      </c>
      <c r="D28" s="100" t="s">
        <v>126</v>
      </c>
      <c r="E28" s="76">
        <v>42347</v>
      </c>
      <c r="F28" s="85">
        <v>2509.52</v>
      </c>
      <c r="G28" s="94" t="str">
        <f t="shared" si="0"/>
        <v>VSI</v>
      </c>
    </row>
    <row r="29" spans="1:7" ht="15">
      <c r="A29" s="58" t="s">
        <v>52</v>
      </c>
      <c r="B29" s="5"/>
      <c r="C29" s="63">
        <v>29485777</v>
      </c>
      <c r="D29" s="100" t="s">
        <v>126</v>
      </c>
      <c r="E29" s="76">
        <v>42354</v>
      </c>
      <c r="F29" s="85">
        <v>8005.37</v>
      </c>
      <c r="G29" s="94" t="str">
        <f t="shared" si="0"/>
        <v>VSI</v>
      </c>
    </row>
    <row r="30" spans="1:7" ht="15">
      <c r="A30" s="58" t="s">
        <v>52</v>
      </c>
      <c r="B30" s="5"/>
      <c r="C30" s="63">
        <v>29485778</v>
      </c>
      <c r="D30" s="100" t="s">
        <v>126</v>
      </c>
      <c r="E30" s="76">
        <v>42354</v>
      </c>
      <c r="F30" s="85">
        <v>550.5</v>
      </c>
      <c r="G30" s="94" t="str">
        <f t="shared" si="0"/>
        <v>VSI</v>
      </c>
    </row>
    <row r="31" spans="1:7" ht="15">
      <c r="A31" s="58" t="s">
        <v>52</v>
      </c>
      <c r="B31" s="5"/>
      <c r="C31" s="63">
        <v>29485780</v>
      </c>
      <c r="D31" s="100" t="s">
        <v>126</v>
      </c>
      <c r="E31" s="76">
        <v>42354</v>
      </c>
      <c r="F31" s="85">
        <v>2495.27</v>
      </c>
      <c r="G31" s="94" t="str">
        <f t="shared" si="0"/>
        <v>VSI</v>
      </c>
    </row>
    <row r="32" spans="1:7" ht="15">
      <c r="A32" s="58" t="s">
        <v>52</v>
      </c>
      <c r="B32" s="5"/>
      <c r="C32" s="63">
        <v>29516075</v>
      </c>
      <c r="D32" s="100" t="s">
        <v>126</v>
      </c>
      <c r="E32" s="76">
        <v>42361</v>
      </c>
      <c r="F32" s="85">
        <v>7381.23</v>
      </c>
      <c r="G32" s="94" t="str">
        <f t="shared" si="0"/>
        <v>VSI</v>
      </c>
    </row>
    <row r="33" spans="1:7" ht="15">
      <c r="A33" s="58" t="s">
        <v>52</v>
      </c>
      <c r="B33" s="5"/>
      <c r="C33" s="63">
        <v>29516076</v>
      </c>
      <c r="D33" s="100" t="s">
        <v>126</v>
      </c>
      <c r="E33" s="76">
        <v>42361</v>
      </c>
      <c r="F33" s="85">
        <v>550.5</v>
      </c>
      <c r="G33" s="94" t="str">
        <f t="shared" si="0"/>
        <v>VSI</v>
      </c>
    </row>
    <row r="34" spans="1:7" ht="15">
      <c r="A34" s="58" t="s">
        <v>52</v>
      </c>
      <c r="B34" s="5"/>
      <c r="C34" s="63">
        <v>29516077</v>
      </c>
      <c r="D34" s="100" t="s">
        <v>126</v>
      </c>
      <c r="E34" s="76">
        <v>42361</v>
      </c>
      <c r="F34" s="85">
        <v>2044.89</v>
      </c>
      <c r="G34" s="94" t="str">
        <f t="shared" si="0"/>
        <v>VSI</v>
      </c>
    </row>
    <row r="35" spans="1:7" ht="15">
      <c r="A35" s="58" t="s">
        <v>52</v>
      </c>
      <c r="B35" s="5"/>
      <c r="C35" s="63">
        <v>29543256</v>
      </c>
      <c r="D35" s="100" t="s">
        <v>126</v>
      </c>
      <c r="E35" s="76">
        <v>42368</v>
      </c>
      <c r="F35" s="85">
        <v>246.38</v>
      </c>
      <c r="G35" s="94" t="str">
        <f t="shared" si="0"/>
        <v>VSI</v>
      </c>
    </row>
    <row r="36" spans="1:7" ht="15">
      <c r="A36" s="58" t="s">
        <v>52</v>
      </c>
      <c r="B36" s="5"/>
      <c r="C36" s="63">
        <v>29543256</v>
      </c>
      <c r="D36" s="100" t="s">
        <v>126</v>
      </c>
      <c r="E36" s="76">
        <v>42368</v>
      </c>
      <c r="F36" s="85">
        <v>6923.1</v>
      </c>
      <c r="G36" s="94" t="str">
        <f t="shared" si="0"/>
        <v>VSI</v>
      </c>
    </row>
    <row r="37" spans="1:7" ht="15">
      <c r="A37" s="58" t="s">
        <v>52</v>
      </c>
      <c r="B37" s="5"/>
      <c r="C37" s="63">
        <v>29543263</v>
      </c>
      <c r="D37" s="100" t="s">
        <v>126</v>
      </c>
      <c r="E37" s="76">
        <v>42368</v>
      </c>
      <c r="F37" s="85">
        <v>440.4</v>
      </c>
      <c r="G37" s="94" t="str">
        <f t="shared" si="0"/>
        <v>VSI</v>
      </c>
    </row>
    <row r="38" spans="1:7" ht="15">
      <c r="A38" s="58" t="s">
        <v>52</v>
      </c>
      <c r="B38" s="5"/>
      <c r="C38" s="63">
        <v>29543266</v>
      </c>
      <c r="D38" s="100" t="s">
        <v>126</v>
      </c>
      <c r="E38" s="76">
        <v>42368</v>
      </c>
      <c r="F38" s="85">
        <v>2437.32</v>
      </c>
      <c r="G38" s="94" t="str">
        <f t="shared" si="0"/>
        <v>VSI</v>
      </c>
    </row>
    <row r="39" spans="1:7" ht="15">
      <c r="A39" s="58" t="s">
        <v>52</v>
      </c>
      <c r="B39" s="5"/>
      <c r="C39" s="63">
        <v>29568369</v>
      </c>
      <c r="D39" s="100" t="s">
        <v>126</v>
      </c>
      <c r="E39" s="76">
        <v>42375</v>
      </c>
      <c r="F39" s="85">
        <v>328.5</v>
      </c>
      <c r="G39" s="94" t="str">
        <f t="shared" si="0"/>
        <v>VSI</v>
      </c>
    </row>
    <row r="40" spans="1:7" ht="15">
      <c r="A40" s="58" t="s">
        <v>52</v>
      </c>
      <c r="B40" s="5"/>
      <c r="C40" s="63">
        <v>29568369</v>
      </c>
      <c r="D40" s="100" t="s">
        <v>126</v>
      </c>
      <c r="E40" s="76">
        <v>42375</v>
      </c>
      <c r="F40" s="85">
        <v>7447.95</v>
      </c>
      <c r="G40" s="94" t="str">
        <f t="shared" si="0"/>
        <v>VSI</v>
      </c>
    </row>
    <row r="41" spans="1:7" ht="15">
      <c r="A41" s="58" t="s">
        <v>52</v>
      </c>
      <c r="B41" s="5"/>
      <c r="C41" s="63">
        <v>29568376</v>
      </c>
      <c r="D41" s="100" t="s">
        <v>126</v>
      </c>
      <c r="E41" s="76">
        <v>42375</v>
      </c>
      <c r="F41" s="85">
        <v>330.3</v>
      </c>
      <c r="G41" s="94" t="str">
        <f t="shared" si="0"/>
        <v>VSI</v>
      </c>
    </row>
    <row r="42" spans="1:7" ht="15">
      <c r="A42" s="58" t="s">
        <v>52</v>
      </c>
      <c r="B42" s="5"/>
      <c r="C42" s="63">
        <v>29568377</v>
      </c>
      <c r="D42" s="100" t="s">
        <v>126</v>
      </c>
      <c r="E42" s="76">
        <v>42375</v>
      </c>
      <c r="F42" s="85">
        <v>2154.38</v>
      </c>
      <c r="G42" s="94" t="str">
        <f t="shared" si="0"/>
        <v>VSI</v>
      </c>
    </row>
    <row r="43" spans="1:7" ht="15">
      <c r="A43" s="58" t="s">
        <v>52</v>
      </c>
      <c r="B43" s="5"/>
      <c r="C43" s="63">
        <v>29597700</v>
      </c>
      <c r="D43" s="100" t="s">
        <v>126</v>
      </c>
      <c r="E43" s="76">
        <v>42382</v>
      </c>
      <c r="F43" s="85">
        <v>402.41</v>
      </c>
      <c r="G43" s="94" t="str">
        <f t="shared" si="0"/>
        <v>VSI</v>
      </c>
    </row>
    <row r="44" spans="1:7" ht="15">
      <c r="A44" s="58" t="s">
        <v>52</v>
      </c>
      <c r="B44" s="5"/>
      <c r="C44" s="63">
        <v>29597700</v>
      </c>
      <c r="D44" s="100" t="s">
        <v>126</v>
      </c>
      <c r="E44" s="76">
        <v>42382</v>
      </c>
      <c r="F44" s="85">
        <v>8335.08</v>
      </c>
      <c r="G44" s="94" t="str">
        <f t="shared" si="0"/>
        <v>VSI</v>
      </c>
    </row>
    <row r="45" spans="1:7" ht="15">
      <c r="A45" s="58" t="s">
        <v>52</v>
      </c>
      <c r="B45" s="5"/>
      <c r="C45" s="63">
        <v>29597701</v>
      </c>
      <c r="D45" s="100" t="s">
        <v>126</v>
      </c>
      <c r="E45" s="76">
        <v>42382</v>
      </c>
      <c r="F45" s="85">
        <v>550.5</v>
      </c>
      <c r="G45" s="94" t="str">
        <f t="shared" si="0"/>
        <v>VSI</v>
      </c>
    </row>
    <row r="46" spans="1:7" ht="15">
      <c r="A46" s="58" t="s">
        <v>52</v>
      </c>
      <c r="B46" s="5"/>
      <c r="C46" s="63">
        <v>29597702</v>
      </c>
      <c r="D46" s="100" t="s">
        <v>126</v>
      </c>
      <c r="E46" s="76">
        <v>42382</v>
      </c>
      <c r="F46" s="85">
        <v>2545.15</v>
      </c>
      <c r="G46" s="94" t="str">
        <f t="shared" si="0"/>
        <v>VSI</v>
      </c>
    </row>
    <row r="47" spans="1:7" ht="15">
      <c r="A47" s="59" t="s">
        <v>53</v>
      </c>
      <c r="B47" s="5"/>
      <c r="C47" s="64">
        <v>310025839</v>
      </c>
      <c r="D47" s="96" t="s">
        <v>51</v>
      </c>
      <c r="E47" s="77">
        <v>42234</v>
      </c>
      <c r="F47" s="86">
        <v>80</v>
      </c>
      <c r="G47" s="95" t="str">
        <f aca="true" t="shared" si="1" ref="G47:G66">G45</f>
        <v>VSI</v>
      </c>
    </row>
    <row r="48" spans="1:7" ht="15">
      <c r="A48" s="59" t="s">
        <v>53</v>
      </c>
      <c r="B48" s="5"/>
      <c r="C48" s="64">
        <v>310026087</v>
      </c>
      <c r="D48" s="96" t="str">
        <f aca="true" t="shared" si="2" ref="D48:D66">D47</f>
        <v>CMS</v>
      </c>
      <c r="E48" s="77">
        <v>42200</v>
      </c>
      <c r="F48" s="86">
        <v>926.92</v>
      </c>
      <c r="G48" s="95" t="str">
        <f t="shared" si="1"/>
        <v>VSI</v>
      </c>
    </row>
    <row r="49" spans="1:7" ht="15">
      <c r="A49" s="59" t="s">
        <v>53</v>
      </c>
      <c r="B49" s="5"/>
      <c r="C49" s="64">
        <v>310026299</v>
      </c>
      <c r="D49" s="96" t="str">
        <f t="shared" si="2"/>
        <v>CMS</v>
      </c>
      <c r="E49" s="77">
        <v>42234</v>
      </c>
      <c r="F49" s="86">
        <v>40</v>
      </c>
      <c r="G49" s="95" t="str">
        <f t="shared" si="1"/>
        <v>VSI</v>
      </c>
    </row>
    <row r="50" spans="1:7" ht="15">
      <c r="A50" s="59" t="s">
        <v>53</v>
      </c>
      <c r="B50" s="5"/>
      <c r="C50" s="64">
        <v>310026724</v>
      </c>
      <c r="D50" s="96" t="str">
        <f t="shared" si="2"/>
        <v>CMS</v>
      </c>
      <c r="E50" s="77">
        <v>42229</v>
      </c>
      <c r="F50" s="86">
        <v>249.24</v>
      </c>
      <c r="G50" s="95" t="str">
        <f t="shared" si="1"/>
        <v>VSI</v>
      </c>
    </row>
    <row r="51" spans="1:7" ht="15">
      <c r="A51" s="59" t="s">
        <v>53</v>
      </c>
      <c r="B51" s="5"/>
      <c r="C51" s="64">
        <v>310026695</v>
      </c>
      <c r="D51" s="96" t="str">
        <f t="shared" si="2"/>
        <v>CMS</v>
      </c>
      <c r="E51" s="77">
        <v>42263</v>
      </c>
      <c r="F51" s="86">
        <v>1009.82</v>
      </c>
      <c r="G51" s="95" t="str">
        <f t="shared" si="1"/>
        <v>VSI</v>
      </c>
    </row>
    <row r="52" spans="1:7" ht="15">
      <c r="A52" s="59" t="s">
        <v>53</v>
      </c>
      <c r="B52" s="5"/>
      <c r="C52" s="64">
        <v>310026888</v>
      </c>
      <c r="D52" s="96" t="str">
        <f t="shared" si="2"/>
        <v>CMS</v>
      </c>
      <c r="E52" s="77">
        <v>42250</v>
      </c>
      <c r="F52" s="86">
        <v>152.62</v>
      </c>
      <c r="G52" s="95" t="str">
        <f t="shared" si="1"/>
        <v>VSI</v>
      </c>
    </row>
    <row r="53" spans="1:7" ht="15">
      <c r="A53" s="59" t="s">
        <v>53</v>
      </c>
      <c r="B53" s="5"/>
      <c r="C53" s="64">
        <v>310026600</v>
      </c>
      <c r="D53" s="96" t="str">
        <f t="shared" si="2"/>
        <v>CMS</v>
      </c>
      <c r="E53" s="77">
        <v>42250</v>
      </c>
      <c r="F53" s="86">
        <v>351.75</v>
      </c>
      <c r="G53" s="95" t="str">
        <f t="shared" si="1"/>
        <v>VSI</v>
      </c>
    </row>
    <row r="54" spans="1:7" ht="15">
      <c r="A54" s="59" t="s">
        <v>53</v>
      </c>
      <c r="B54" s="5"/>
      <c r="C54" s="64">
        <v>310026943</v>
      </c>
      <c r="D54" s="96" t="str">
        <f t="shared" si="2"/>
        <v>CMS</v>
      </c>
      <c r="E54" s="77">
        <v>42250</v>
      </c>
      <c r="F54" s="86">
        <v>116.84</v>
      </c>
      <c r="G54" s="95" t="str">
        <f t="shared" si="1"/>
        <v>VSI</v>
      </c>
    </row>
    <row r="55" spans="1:7" ht="15">
      <c r="A55" s="59" t="s">
        <v>53</v>
      </c>
      <c r="B55" s="5"/>
      <c r="C55" s="64">
        <v>310027052</v>
      </c>
      <c r="D55" s="96" t="str">
        <f t="shared" si="2"/>
        <v>CMS</v>
      </c>
      <c r="E55" s="77">
        <v>42250</v>
      </c>
      <c r="F55" s="86">
        <v>154.05</v>
      </c>
      <c r="G55" s="95" t="str">
        <f t="shared" si="1"/>
        <v>VSI</v>
      </c>
    </row>
    <row r="56" spans="1:7" ht="15">
      <c r="A56" s="59" t="s">
        <v>53</v>
      </c>
      <c r="B56" s="5"/>
      <c r="C56" s="64">
        <v>310027595</v>
      </c>
      <c r="D56" s="96" t="str">
        <f t="shared" si="2"/>
        <v>CMS</v>
      </c>
      <c r="E56" s="77">
        <v>42278</v>
      </c>
      <c r="F56" s="86">
        <v>322.25</v>
      </c>
      <c r="G56" s="95" t="str">
        <f t="shared" si="1"/>
        <v>VSI</v>
      </c>
    </row>
    <row r="57" spans="1:7" ht="15">
      <c r="A57" s="59" t="s">
        <v>53</v>
      </c>
      <c r="B57" s="5"/>
      <c r="C57" s="64">
        <v>310027796</v>
      </c>
      <c r="D57" s="96" t="str">
        <f t="shared" si="2"/>
        <v>CMS</v>
      </c>
      <c r="E57" s="77">
        <v>42277</v>
      </c>
      <c r="F57" s="86">
        <v>241.79</v>
      </c>
      <c r="G57" s="95" t="str">
        <f t="shared" si="1"/>
        <v>VSI</v>
      </c>
    </row>
    <row r="58" spans="1:7" ht="15">
      <c r="A58" s="59" t="s">
        <v>53</v>
      </c>
      <c r="B58" s="5"/>
      <c r="C58" s="64">
        <v>310027806</v>
      </c>
      <c r="D58" s="96" t="str">
        <f t="shared" si="2"/>
        <v>CMS</v>
      </c>
      <c r="E58" s="77">
        <v>42277</v>
      </c>
      <c r="F58" s="86">
        <v>180</v>
      </c>
      <c r="G58" s="95" t="str">
        <f t="shared" si="1"/>
        <v>VSI</v>
      </c>
    </row>
    <row r="59" spans="1:7" ht="15">
      <c r="A59" s="59" t="s">
        <v>53</v>
      </c>
      <c r="B59" s="5"/>
      <c r="C59" s="64">
        <v>310027840</v>
      </c>
      <c r="D59" s="96" t="str">
        <f t="shared" si="2"/>
        <v>CMS</v>
      </c>
      <c r="E59" s="77">
        <v>42300</v>
      </c>
      <c r="F59" s="86">
        <v>89.08</v>
      </c>
      <c r="G59" s="95" t="str">
        <f t="shared" si="1"/>
        <v>VSI</v>
      </c>
    </row>
    <row r="60" spans="1:7" ht="15">
      <c r="A60" s="59" t="s">
        <v>53</v>
      </c>
      <c r="B60" s="5"/>
      <c r="C60" s="64">
        <v>310027846</v>
      </c>
      <c r="D60" s="96" t="str">
        <f t="shared" si="2"/>
        <v>CMS</v>
      </c>
      <c r="E60" s="77">
        <v>42299</v>
      </c>
      <c r="F60" s="86">
        <v>237.65</v>
      </c>
      <c r="G60" s="95" t="str">
        <f t="shared" si="1"/>
        <v>VSI</v>
      </c>
    </row>
    <row r="61" spans="1:7" ht="15">
      <c r="A61" s="59" t="s">
        <v>53</v>
      </c>
      <c r="B61" s="5"/>
      <c r="C61" s="64">
        <v>310028103</v>
      </c>
      <c r="D61" s="96" t="str">
        <f t="shared" si="2"/>
        <v>CMS</v>
      </c>
      <c r="E61" s="77">
        <v>42318</v>
      </c>
      <c r="F61" s="86">
        <v>116.33</v>
      </c>
      <c r="G61" s="95" t="str">
        <f t="shared" si="1"/>
        <v>VSI</v>
      </c>
    </row>
    <row r="62" spans="1:7" ht="15">
      <c r="A62" s="59" t="s">
        <v>53</v>
      </c>
      <c r="B62" s="5"/>
      <c r="C62" s="64">
        <v>310028076</v>
      </c>
      <c r="D62" s="96" t="str">
        <f t="shared" si="2"/>
        <v>CMS</v>
      </c>
      <c r="E62" s="77">
        <v>42318</v>
      </c>
      <c r="F62" s="86">
        <v>413.73</v>
      </c>
      <c r="G62" s="95" t="str">
        <f t="shared" si="1"/>
        <v>VSI</v>
      </c>
    </row>
    <row r="63" spans="1:7" ht="15">
      <c r="A63" s="59" t="s">
        <v>53</v>
      </c>
      <c r="B63" s="5"/>
      <c r="C63" s="64">
        <v>310028494</v>
      </c>
      <c r="D63" s="96" t="str">
        <f t="shared" si="2"/>
        <v>CMS</v>
      </c>
      <c r="E63" s="77">
        <v>42318</v>
      </c>
      <c r="F63" s="86">
        <v>29.95</v>
      </c>
      <c r="G63" s="95" t="str">
        <f t="shared" si="1"/>
        <v>VSI</v>
      </c>
    </row>
    <row r="64" spans="1:7" ht="15">
      <c r="A64" s="59" t="s">
        <v>53</v>
      </c>
      <c r="B64" s="5"/>
      <c r="C64" s="64">
        <v>310028368</v>
      </c>
      <c r="D64" s="96" t="str">
        <f t="shared" si="2"/>
        <v>CMS</v>
      </c>
      <c r="E64" s="77">
        <v>42318</v>
      </c>
      <c r="F64" s="86">
        <v>675.92</v>
      </c>
      <c r="G64" s="95" t="str">
        <f t="shared" si="1"/>
        <v>VSI</v>
      </c>
    </row>
    <row r="65" spans="1:7" ht="15">
      <c r="A65" s="59" t="s">
        <v>53</v>
      </c>
      <c r="B65" s="5"/>
      <c r="C65" s="64">
        <v>310028527</v>
      </c>
      <c r="D65" s="96" t="str">
        <f t="shared" si="2"/>
        <v>CMS</v>
      </c>
      <c r="E65" s="77">
        <v>42318</v>
      </c>
      <c r="F65" s="86">
        <v>133.42</v>
      </c>
      <c r="G65" s="95" t="str">
        <f t="shared" si="1"/>
        <v>VSI</v>
      </c>
    </row>
    <row r="66" spans="1:7" ht="15">
      <c r="A66" s="59" t="s">
        <v>53</v>
      </c>
      <c r="B66" s="5"/>
      <c r="C66" s="64">
        <v>310028539</v>
      </c>
      <c r="D66" s="96" t="str">
        <f t="shared" si="2"/>
        <v>CMS</v>
      </c>
      <c r="E66" s="77">
        <v>42318</v>
      </c>
      <c r="F66" s="86">
        <v>99.95</v>
      </c>
      <c r="G66" s="95" t="str">
        <f t="shared" si="1"/>
        <v>VSI</v>
      </c>
    </row>
    <row r="67" spans="1:7" ht="15">
      <c r="A67" s="59" t="s">
        <v>54</v>
      </c>
      <c r="B67" s="5"/>
      <c r="C67" s="64" t="s">
        <v>73</v>
      </c>
      <c r="D67" s="96" t="s">
        <v>127</v>
      </c>
      <c r="E67" s="77">
        <v>42310</v>
      </c>
      <c r="F67" s="86">
        <v>1500000</v>
      </c>
      <c r="G67" s="95" t="str">
        <f aca="true" t="shared" si="3" ref="G67:G73">G66</f>
        <v>VSI</v>
      </c>
    </row>
    <row r="68" spans="1:7" ht="15">
      <c r="A68" s="59" t="s">
        <v>54</v>
      </c>
      <c r="B68" s="5"/>
      <c r="C68" s="64" t="s">
        <v>74</v>
      </c>
      <c r="D68" s="96" t="str">
        <f>D67</f>
        <v>DOIT</v>
      </c>
      <c r="E68" s="77">
        <v>42310</v>
      </c>
      <c r="F68" s="86">
        <v>1575000</v>
      </c>
      <c r="G68" s="95" t="str">
        <f t="shared" si="3"/>
        <v>VSI</v>
      </c>
    </row>
    <row r="69" spans="1:7" ht="15">
      <c r="A69" s="59" t="s">
        <v>54</v>
      </c>
      <c r="B69" s="5"/>
      <c r="C69" s="64" t="s">
        <v>75</v>
      </c>
      <c r="D69" s="96" t="str">
        <f>D68</f>
        <v>DOIT</v>
      </c>
      <c r="E69" s="77">
        <v>42383</v>
      </c>
      <c r="F69" s="86">
        <v>500000</v>
      </c>
      <c r="G69" s="95" t="str">
        <f t="shared" si="3"/>
        <v>VSI</v>
      </c>
    </row>
    <row r="70" spans="1:7" ht="15">
      <c r="A70" s="59" t="s">
        <v>54</v>
      </c>
      <c r="B70" s="5"/>
      <c r="C70" s="64" t="s">
        <v>76</v>
      </c>
      <c r="D70" s="96" t="str">
        <f>D69</f>
        <v>DOIT</v>
      </c>
      <c r="E70" s="77">
        <v>42473</v>
      </c>
      <c r="F70" s="86">
        <v>2725000</v>
      </c>
      <c r="G70" s="95" t="str">
        <f t="shared" si="3"/>
        <v>VSI</v>
      </c>
    </row>
    <row r="71" spans="1:7" ht="15">
      <c r="A71" s="59" t="s">
        <v>54</v>
      </c>
      <c r="B71" s="5"/>
      <c r="C71" s="64" t="s">
        <v>77</v>
      </c>
      <c r="D71" s="96" t="str">
        <f>D70</f>
        <v>DOIT</v>
      </c>
      <c r="E71" s="77">
        <v>42517</v>
      </c>
      <c r="F71" s="86">
        <v>4300000</v>
      </c>
      <c r="G71" s="95" t="str">
        <f t="shared" si="3"/>
        <v>VSI</v>
      </c>
    </row>
    <row r="72" spans="1:7" ht="15">
      <c r="A72" s="59" t="s">
        <v>54</v>
      </c>
      <c r="B72" s="5"/>
      <c r="C72" s="64" t="s">
        <v>78</v>
      </c>
      <c r="D72" s="96" t="str">
        <f>D71</f>
        <v>DOIT</v>
      </c>
      <c r="E72" s="77">
        <v>42580</v>
      </c>
      <c r="F72" s="86">
        <v>1400000</v>
      </c>
      <c r="G72" s="95" t="str">
        <f t="shared" si="3"/>
        <v>VSI</v>
      </c>
    </row>
    <row r="73" spans="1:7" ht="15">
      <c r="A73" s="59" t="s">
        <v>55</v>
      </c>
      <c r="B73" s="5"/>
      <c r="C73" s="64" t="s">
        <v>79</v>
      </c>
      <c r="D73" s="96" t="s">
        <v>128</v>
      </c>
      <c r="E73" s="77">
        <v>42416</v>
      </c>
      <c r="F73" s="86">
        <v>780</v>
      </c>
      <c r="G73" s="95" t="str">
        <f t="shared" si="3"/>
        <v>VSI</v>
      </c>
    </row>
    <row r="74" spans="1:7" ht="15">
      <c r="A74" s="59" t="s">
        <v>55</v>
      </c>
      <c r="B74" s="5"/>
      <c r="C74" s="64" t="s">
        <v>80</v>
      </c>
      <c r="D74" s="96" t="s">
        <v>128</v>
      </c>
      <c r="E74" s="77">
        <v>42416</v>
      </c>
      <c r="F74" s="86">
        <v>839</v>
      </c>
      <c r="G74" s="95" t="s">
        <v>37</v>
      </c>
    </row>
    <row r="75" spans="1:7" ht="15">
      <c r="A75" s="59" t="s">
        <v>55</v>
      </c>
      <c r="B75" s="5"/>
      <c r="C75" s="64" t="s">
        <v>81</v>
      </c>
      <c r="D75" s="96" t="s">
        <v>128</v>
      </c>
      <c r="E75" s="77">
        <v>42416</v>
      </c>
      <c r="F75" s="86">
        <v>645</v>
      </c>
      <c r="G75" s="95" t="s">
        <v>37</v>
      </c>
    </row>
    <row r="76" spans="1:7" ht="15">
      <c r="A76" s="59" t="s">
        <v>55</v>
      </c>
      <c r="B76" s="5"/>
      <c r="C76" s="64" t="s">
        <v>82</v>
      </c>
      <c r="D76" s="96" t="s">
        <v>128</v>
      </c>
      <c r="E76" s="77">
        <v>42416</v>
      </c>
      <c r="F76" s="86">
        <v>1033</v>
      </c>
      <c r="G76" s="95" t="s">
        <v>37</v>
      </c>
    </row>
    <row r="77" spans="1:7" ht="15">
      <c r="A77" s="59" t="s">
        <v>55</v>
      </c>
      <c r="B77" s="5"/>
      <c r="C77" s="64" t="s">
        <v>83</v>
      </c>
      <c r="D77" s="96" t="s">
        <v>128</v>
      </c>
      <c r="E77" s="77">
        <v>42416</v>
      </c>
      <c r="F77" s="86">
        <v>860</v>
      </c>
      <c r="G77" s="95" t="s">
        <v>37</v>
      </c>
    </row>
    <row r="78" spans="1:7" ht="15">
      <c r="A78" s="59" t="s">
        <v>55</v>
      </c>
      <c r="B78" s="5"/>
      <c r="C78" s="64" t="s">
        <v>84</v>
      </c>
      <c r="D78" s="96" t="s">
        <v>128</v>
      </c>
      <c r="E78" s="77">
        <v>42495</v>
      </c>
      <c r="F78" s="86">
        <v>603</v>
      </c>
      <c r="G78" s="95" t="s">
        <v>37</v>
      </c>
    </row>
    <row r="79" spans="1:7" ht="15">
      <c r="A79" s="59" t="s">
        <v>56</v>
      </c>
      <c r="B79" s="5"/>
      <c r="C79" s="64">
        <v>8002676998</v>
      </c>
      <c r="D79" s="96" t="s">
        <v>127</v>
      </c>
      <c r="E79" s="77">
        <v>42579</v>
      </c>
      <c r="F79" s="86">
        <v>623835.5</v>
      </c>
      <c r="G79" s="95" t="s">
        <v>37</v>
      </c>
    </row>
    <row r="80" spans="1:7" ht="15">
      <c r="A80" s="59" t="s">
        <v>56</v>
      </c>
      <c r="B80" s="5"/>
      <c r="C80" s="64">
        <v>8002677000</v>
      </c>
      <c r="D80" s="96" t="str">
        <f aca="true" t="shared" si="4" ref="D80:D85">D79</f>
        <v>DOIT</v>
      </c>
      <c r="E80" s="77">
        <v>42579</v>
      </c>
      <c r="F80" s="86">
        <v>374906</v>
      </c>
      <c r="G80" s="95" t="str">
        <f aca="true" t="shared" si="5" ref="G80:G143">G79</f>
        <v>VSI</v>
      </c>
    </row>
    <row r="81" spans="1:7" ht="15">
      <c r="A81" s="59" t="s">
        <v>56</v>
      </c>
      <c r="B81" s="5"/>
      <c r="C81" s="64">
        <v>8002684384</v>
      </c>
      <c r="D81" s="96" t="str">
        <f t="shared" si="4"/>
        <v>DOIT</v>
      </c>
      <c r="E81" s="77">
        <v>42579</v>
      </c>
      <c r="F81" s="86">
        <v>610584.5</v>
      </c>
      <c r="G81" s="95" t="str">
        <f t="shared" si="5"/>
        <v>VSI</v>
      </c>
    </row>
    <row r="82" spans="1:7" ht="15">
      <c r="A82" s="59" t="s">
        <v>56</v>
      </c>
      <c r="B82" s="5"/>
      <c r="C82" s="64">
        <v>8002684386</v>
      </c>
      <c r="D82" s="96" t="str">
        <f t="shared" si="4"/>
        <v>DOIT</v>
      </c>
      <c r="E82" s="77">
        <v>42579</v>
      </c>
      <c r="F82" s="86">
        <v>610584.5</v>
      </c>
      <c r="G82" s="95" t="str">
        <f t="shared" si="5"/>
        <v>VSI</v>
      </c>
    </row>
    <row r="83" spans="1:7" ht="15">
      <c r="A83" s="59" t="s">
        <v>56</v>
      </c>
      <c r="B83" s="5"/>
      <c r="C83" s="64">
        <v>8002684420</v>
      </c>
      <c r="D83" s="96" t="str">
        <f t="shared" si="4"/>
        <v>DOIT</v>
      </c>
      <c r="E83" s="77">
        <v>42579</v>
      </c>
      <c r="F83" s="86">
        <v>820421.55</v>
      </c>
      <c r="G83" s="95" t="str">
        <f t="shared" si="5"/>
        <v>VSI</v>
      </c>
    </row>
    <row r="84" spans="1:7" ht="15">
      <c r="A84" s="59" t="s">
        <v>56</v>
      </c>
      <c r="B84" s="5"/>
      <c r="C84" s="64">
        <v>8002699634</v>
      </c>
      <c r="D84" s="96" t="str">
        <f t="shared" si="4"/>
        <v>DOIT</v>
      </c>
      <c r="E84" s="77">
        <v>42607</v>
      </c>
      <c r="F84" s="86">
        <v>623835.5</v>
      </c>
      <c r="G84" s="95" t="str">
        <f t="shared" si="5"/>
        <v>VSI</v>
      </c>
    </row>
    <row r="85" spans="1:7" ht="15">
      <c r="A85" s="59" t="s">
        <v>56</v>
      </c>
      <c r="B85" s="5"/>
      <c r="C85" s="64">
        <v>8002699635</v>
      </c>
      <c r="D85" s="96" t="str">
        <f t="shared" si="4"/>
        <v>DOIT</v>
      </c>
      <c r="E85" s="77">
        <v>42607</v>
      </c>
      <c r="F85" s="86">
        <v>374906</v>
      </c>
      <c r="G85" s="95" t="str">
        <f t="shared" si="5"/>
        <v>VSI</v>
      </c>
    </row>
    <row r="86" spans="1:7" ht="15">
      <c r="A86" s="59" t="s">
        <v>57</v>
      </c>
      <c r="B86" s="5"/>
      <c r="C86" s="64" t="s">
        <v>85</v>
      </c>
      <c r="D86" s="96" t="s">
        <v>46</v>
      </c>
      <c r="E86" s="77">
        <v>42580</v>
      </c>
      <c r="F86" s="86">
        <v>11911.33</v>
      </c>
      <c r="G86" s="95" t="s">
        <v>37</v>
      </c>
    </row>
    <row r="87" spans="1:7" ht="15">
      <c r="A87" s="59" t="s">
        <v>57</v>
      </c>
      <c r="B87" s="5"/>
      <c r="C87" s="64" t="s">
        <v>86</v>
      </c>
      <c r="D87" s="96" t="str">
        <f aca="true" t="shared" si="6" ref="D87:D150">D86</f>
        <v>DOC</v>
      </c>
      <c r="E87" s="77">
        <v>42585</v>
      </c>
      <c r="F87" s="86">
        <v>12998.32</v>
      </c>
      <c r="G87" s="95" t="str">
        <f t="shared" si="5"/>
        <v>VSI</v>
      </c>
    </row>
    <row r="88" spans="1:7" ht="15">
      <c r="A88" s="59" t="s">
        <v>57</v>
      </c>
      <c r="B88" s="5"/>
      <c r="C88" s="64" t="s">
        <v>87</v>
      </c>
      <c r="D88" s="96" t="str">
        <f t="shared" si="6"/>
        <v>DOC</v>
      </c>
      <c r="E88" s="77">
        <v>42585</v>
      </c>
      <c r="F88" s="86">
        <v>32344.93</v>
      </c>
      <c r="G88" s="95" t="str">
        <f t="shared" si="5"/>
        <v>VSI</v>
      </c>
    </row>
    <row r="89" spans="1:7" ht="15">
      <c r="A89" s="59" t="s">
        <v>57</v>
      </c>
      <c r="B89" s="5"/>
      <c r="C89" s="64" t="s">
        <v>88</v>
      </c>
      <c r="D89" s="96" t="str">
        <f t="shared" si="6"/>
        <v>DOC</v>
      </c>
      <c r="E89" s="77">
        <v>42496</v>
      </c>
      <c r="F89" s="86">
        <v>32577.33</v>
      </c>
      <c r="G89" s="95" t="str">
        <f t="shared" si="5"/>
        <v>VSI</v>
      </c>
    </row>
    <row r="90" spans="1:7" ht="15">
      <c r="A90" s="59" t="s">
        <v>57</v>
      </c>
      <c r="B90" s="5"/>
      <c r="C90" s="64" t="s">
        <v>89</v>
      </c>
      <c r="D90" s="96" t="str">
        <f t="shared" si="6"/>
        <v>DOC</v>
      </c>
      <c r="E90" s="77">
        <v>42524</v>
      </c>
      <c r="F90" s="86">
        <v>34390.66</v>
      </c>
      <c r="G90" s="95" t="str">
        <f t="shared" si="5"/>
        <v>VSI</v>
      </c>
    </row>
    <row r="91" spans="1:7" ht="15">
      <c r="A91" s="59" t="s">
        <v>57</v>
      </c>
      <c r="B91" s="5"/>
      <c r="C91" s="64" t="s">
        <v>90</v>
      </c>
      <c r="D91" s="96" t="str">
        <f t="shared" si="6"/>
        <v>DOC</v>
      </c>
      <c r="E91" s="77">
        <v>42559</v>
      </c>
      <c r="F91" s="86">
        <v>34008.13</v>
      </c>
      <c r="G91" s="95" t="str">
        <f t="shared" si="5"/>
        <v>VSI</v>
      </c>
    </row>
    <row r="92" spans="1:7" ht="15">
      <c r="A92" s="59" t="s">
        <v>58</v>
      </c>
      <c r="B92" s="5"/>
      <c r="C92" s="64">
        <v>538555</v>
      </c>
      <c r="D92" s="96" t="str">
        <f t="shared" si="6"/>
        <v>DOC</v>
      </c>
      <c r="E92" s="77">
        <v>42626</v>
      </c>
      <c r="F92" s="86">
        <v>3965</v>
      </c>
      <c r="G92" s="95" t="str">
        <f t="shared" si="5"/>
        <v>VSI</v>
      </c>
    </row>
    <row r="93" spans="1:7" ht="15">
      <c r="A93" s="59" t="s">
        <v>58</v>
      </c>
      <c r="B93" s="5"/>
      <c r="C93" s="64">
        <v>538587</v>
      </c>
      <c r="D93" s="96" t="str">
        <f t="shared" si="6"/>
        <v>DOC</v>
      </c>
      <c r="E93" s="77">
        <v>42626</v>
      </c>
      <c r="F93" s="86">
        <v>1189.6</v>
      </c>
      <c r="G93" s="95" t="str">
        <f t="shared" si="5"/>
        <v>VSI</v>
      </c>
    </row>
    <row r="94" spans="1:7" ht="15">
      <c r="A94" s="59" t="s">
        <v>58</v>
      </c>
      <c r="B94" s="5"/>
      <c r="C94" s="64">
        <v>538601</v>
      </c>
      <c r="D94" s="96" t="str">
        <f t="shared" si="6"/>
        <v>DOC</v>
      </c>
      <c r="E94" s="77">
        <v>42626</v>
      </c>
      <c r="F94" s="86">
        <v>605.3</v>
      </c>
      <c r="G94" s="95" t="str">
        <f t="shared" si="5"/>
        <v>VSI</v>
      </c>
    </row>
    <row r="95" spans="1:7" ht="15">
      <c r="A95" s="59" t="s">
        <v>58</v>
      </c>
      <c r="B95" s="5"/>
      <c r="C95" s="64">
        <v>538553</v>
      </c>
      <c r="D95" s="96" t="str">
        <f t="shared" si="6"/>
        <v>DOC</v>
      </c>
      <c r="E95" s="77">
        <v>42627</v>
      </c>
      <c r="F95" s="86">
        <v>1331.25</v>
      </c>
      <c r="G95" s="95" t="str">
        <f t="shared" si="5"/>
        <v>VSI</v>
      </c>
    </row>
    <row r="96" spans="1:7" ht="15">
      <c r="A96" s="59" t="s">
        <v>58</v>
      </c>
      <c r="B96" s="5"/>
      <c r="C96" s="64">
        <v>538584</v>
      </c>
      <c r="D96" s="96" t="str">
        <f t="shared" si="6"/>
        <v>DOC</v>
      </c>
      <c r="E96" s="77">
        <v>42628</v>
      </c>
      <c r="F96" s="86">
        <v>1373.05</v>
      </c>
      <c r="G96" s="95" t="str">
        <f t="shared" si="5"/>
        <v>VSI</v>
      </c>
    </row>
    <row r="97" spans="1:7" ht="15">
      <c r="A97" s="59" t="s">
        <v>58</v>
      </c>
      <c r="B97" s="5"/>
      <c r="C97" s="64">
        <v>538657</v>
      </c>
      <c r="D97" s="96" t="str">
        <f t="shared" si="6"/>
        <v>DOC</v>
      </c>
      <c r="E97" s="77">
        <v>42628</v>
      </c>
      <c r="F97" s="86">
        <v>853.5</v>
      </c>
      <c r="G97" s="95" t="str">
        <f t="shared" si="5"/>
        <v>VSI</v>
      </c>
    </row>
    <row r="98" spans="1:7" ht="15">
      <c r="A98" s="59" t="s">
        <v>58</v>
      </c>
      <c r="B98" s="5"/>
      <c r="C98" s="64">
        <v>538732</v>
      </c>
      <c r="D98" s="96" t="str">
        <f t="shared" si="6"/>
        <v>DOC</v>
      </c>
      <c r="E98" s="77">
        <v>42628</v>
      </c>
      <c r="F98" s="86">
        <v>1003.7</v>
      </c>
      <c r="G98" s="95" t="str">
        <f t="shared" si="5"/>
        <v>VSI</v>
      </c>
    </row>
    <row r="99" spans="1:7" ht="15">
      <c r="A99" s="59" t="s">
        <v>58</v>
      </c>
      <c r="B99" s="5"/>
      <c r="C99" s="64">
        <v>538656</v>
      </c>
      <c r="D99" s="96" t="str">
        <f t="shared" si="6"/>
        <v>DOC</v>
      </c>
      <c r="E99" s="77">
        <v>42629</v>
      </c>
      <c r="F99" s="86">
        <v>4731.8</v>
      </c>
      <c r="G99" s="95" t="str">
        <f t="shared" si="5"/>
        <v>VSI</v>
      </c>
    </row>
    <row r="100" spans="1:7" ht="15">
      <c r="A100" s="59" t="s">
        <v>58</v>
      </c>
      <c r="B100" s="5"/>
      <c r="C100" s="64">
        <v>538763</v>
      </c>
      <c r="D100" s="96" t="str">
        <f t="shared" si="6"/>
        <v>DOC</v>
      </c>
      <c r="E100" s="77">
        <v>42629</v>
      </c>
      <c r="F100" s="86">
        <v>484.8</v>
      </c>
      <c r="G100" s="95" t="str">
        <f t="shared" si="5"/>
        <v>VSI</v>
      </c>
    </row>
    <row r="101" spans="1:7" ht="15">
      <c r="A101" s="59" t="s">
        <v>58</v>
      </c>
      <c r="B101" s="5"/>
      <c r="C101" s="64">
        <v>538436</v>
      </c>
      <c r="D101" s="96" t="str">
        <f t="shared" si="6"/>
        <v>DOC</v>
      </c>
      <c r="E101" s="77">
        <v>42632</v>
      </c>
      <c r="F101" s="86">
        <v>278.85</v>
      </c>
      <c r="G101" s="95" t="str">
        <f t="shared" si="5"/>
        <v>VSI</v>
      </c>
    </row>
    <row r="102" spans="1:7" ht="15">
      <c r="A102" s="59" t="s">
        <v>58</v>
      </c>
      <c r="B102" s="5"/>
      <c r="C102" s="64">
        <v>538769</v>
      </c>
      <c r="D102" s="96" t="str">
        <f t="shared" si="6"/>
        <v>DOC</v>
      </c>
      <c r="E102" s="77">
        <v>42633</v>
      </c>
      <c r="F102" s="86">
        <v>4063.25</v>
      </c>
      <c r="G102" s="95" t="str">
        <f t="shared" si="5"/>
        <v>VSI</v>
      </c>
    </row>
    <row r="103" spans="1:7" ht="15">
      <c r="A103" s="59" t="s">
        <v>58</v>
      </c>
      <c r="B103" s="5"/>
      <c r="C103" s="64">
        <v>538820</v>
      </c>
      <c r="D103" s="96" t="str">
        <f t="shared" si="6"/>
        <v>DOC</v>
      </c>
      <c r="E103" s="77">
        <v>42634</v>
      </c>
      <c r="F103" s="86">
        <v>626.8</v>
      </c>
      <c r="G103" s="95" t="str">
        <f t="shared" si="5"/>
        <v>VSI</v>
      </c>
    </row>
    <row r="104" spans="1:7" ht="15">
      <c r="A104" s="59" t="s">
        <v>58</v>
      </c>
      <c r="B104" s="5"/>
      <c r="C104" s="64">
        <v>538822</v>
      </c>
      <c r="D104" s="96" t="str">
        <f t="shared" si="6"/>
        <v>DOC</v>
      </c>
      <c r="E104" s="77">
        <v>42635</v>
      </c>
      <c r="F104" s="86">
        <v>1025.25</v>
      </c>
      <c r="G104" s="95" t="str">
        <f t="shared" si="5"/>
        <v>VSI</v>
      </c>
    </row>
    <row r="105" spans="1:7" ht="15">
      <c r="A105" s="59" t="s">
        <v>58</v>
      </c>
      <c r="B105" s="5"/>
      <c r="C105" s="64">
        <v>538891</v>
      </c>
      <c r="D105" s="96" t="str">
        <f t="shared" si="6"/>
        <v>DOC</v>
      </c>
      <c r="E105" s="77">
        <v>42635</v>
      </c>
      <c r="F105" s="86">
        <v>3765.8</v>
      </c>
      <c r="G105" s="95" t="str">
        <f t="shared" si="5"/>
        <v>VSI</v>
      </c>
    </row>
    <row r="106" spans="1:7" ht="15">
      <c r="A106" s="59" t="s">
        <v>58</v>
      </c>
      <c r="B106" s="5"/>
      <c r="C106" s="64">
        <v>538892</v>
      </c>
      <c r="D106" s="96" t="str">
        <f t="shared" si="6"/>
        <v>DOC</v>
      </c>
      <c r="E106" s="77">
        <v>42635</v>
      </c>
      <c r="F106" s="86">
        <v>936.5</v>
      </c>
      <c r="G106" s="95" t="str">
        <f t="shared" si="5"/>
        <v>VSI</v>
      </c>
    </row>
    <row r="107" spans="1:7" ht="15">
      <c r="A107" s="59" t="s">
        <v>58</v>
      </c>
      <c r="B107" s="5"/>
      <c r="C107" s="64">
        <v>539004</v>
      </c>
      <c r="D107" s="96" t="str">
        <f t="shared" si="6"/>
        <v>DOC</v>
      </c>
      <c r="E107" s="77">
        <v>42635</v>
      </c>
      <c r="F107" s="86">
        <v>1035.2</v>
      </c>
      <c r="G107" s="95" t="str">
        <f t="shared" si="5"/>
        <v>VSI</v>
      </c>
    </row>
    <row r="108" spans="1:7" ht="15">
      <c r="A108" s="59" t="s">
        <v>58</v>
      </c>
      <c r="B108" s="5"/>
      <c r="C108" s="64">
        <v>538821</v>
      </c>
      <c r="D108" s="96" t="str">
        <f t="shared" si="6"/>
        <v>DOC</v>
      </c>
      <c r="E108" s="77">
        <v>42636</v>
      </c>
      <c r="F108" s="86">
        <v>1174.2</v>
      </c>
      <c r="G108" s="95" t="str">
        <f t="shared" si="5"/>
        <v>VSI</v>
      </c>
    </row>
    <row r="109" spans="1:7" ht="15">
      <c r="A109" s="59" t="s">
        <v>58</v>
      </c>
      <c r="B109" s="5"/>
      <c r="C109" s="64">
        <v>539073</v>
      </c>
      <c r="D109" s="96" t="str">
        <f t="shared" si="6"/>
        <v>DOC</v>
      </c>
      <c r="E109" s="77">
        <v>42640</v>
      </c>
      <c r="F109" s="86">
        <v>4137.75</v>
      </c>
      <c r="G109" s="95" t="str">
        <f t="shared" si="5"/>
        <v>VSI</v>
      </c>
    </row>
    <row r="110" spans="1:7" ht="15">
      <c r="A110" s="59" t="s">
        <v>58</v>
      </c>
      <c r="B110" s="5"/>
      <c r="C110" s="64">
        <v>539098</v>
      </c>
      <c r="D110" s="96" t="str">
        <f t="shared" si="6"/>
        <v>DOC</v>
      </c>
      <c r="E110" s="77">
        <v>42640</v>
      </c>
      <c r="F110" s="86">
        <v>1199.5</v>
      </c>
      <c r="G110" s="95" t="str">
        <f t="shared" si="5"/>
        <v>VSI</v>
      </c>
    </row>
    <row r="111" spans="1:7" ht="15">
      <c r="A111" s="59" t="s">
        <v>58</v>
      </c>
      <c r="B111" s="5"/>
      <c r="C111" s="64">
        <v>539163</v>
      </c>
      <c r="D111" s="96" t="str">
        <f t="shared" si="6"/>
        <v>DOC</v>
      </c>
      <c r="E111" s="77">
        <v>42640</v>
      </c>
      <c r="F111" s="86">
        <v>705</v>
      </c>
      <c r="G111" s="95" t="str">
        <f t="shared" si="5"/>
        <v>VSI</v>
      </c>
    </row>
    <row r="112" spans="1:7" ht="15">
      <c r="A112" s="59" t="s">
        <v>58</v>
      </c>
      <c r="B112" s="5"/>
      <c r="C112" s="64">
        <v>539188</v>
      </c>
      <c r="D112" s="96" t="str">
        <f t="shared" si="6"/>
        <v>DOC</v>
      </c>
      <c r="E112" s="77">
        <v>42640</v>
      </c>
      <c r="F112" s="86">
        <v>1323</v>
      </c>
      <c r="G112" s="95" t="str">
        <f t="shared" si="5"/>
        <v>VSI</v>
      </c>
    </row>
    <row r="113" spans="1:7" ht="15">
      <c r="A113" s="59" t="s">
        <v>58</v>
      </c>
      <c r="B113" s="5"/>
      <c r="C113" s="64">
        <v>539051</v>
      </c>
      <c r="D113" s="96" t="str">
        <f t="shared" si="6"/>
        <v>DOC</v>
      </c>
      <c r="E113" s="77">
        <v>42641</v>
      </c>
      <c r="F113" s="86">
        <v>737.6</v>
      </c>
      <c r="G113" s="95" t="str">
        <f t="shared" si="5"/>
        <v>VSI</v>
      </c>
    </row>
    <row r="114" spans="1:7" ht="15">
      <c r="A114" s="59" t="s">
        <v>58</v>
      </c>
      <c r="B114" s="5"/>
      <c r="C114" s="64">
        <v>539261</v>
      </c>
      <c r="D114" s="96" t="str">
        <f t="shared" si="6"/>
        <v>DOC</v>
      </c>
      <c r="E114" s="77">
        <v>42642</v>
      </c>
      <c r="F114" s="86">
        <v>1020.45</v>
      </c>
      <c r="G114" s="95" t="str">
        <f t="shared" si="5"/>
        <v>VSI</v>
      </c>
    </row>
    <row r="115" spans="1:7" ht="15">
      <c r="A115" s="59" t="s">
        <v>58</v>
      </c>
      <c r="B115" s="5"/>
      <c r="C115" s="64">
        <v>539041</v>
      </c>
      <c r="D115" s="96" t="str">
        <f t="shared" si="6"/>
        <v>DOC</v>
      </c>
      <c r="E115" s="77">
        <v>42643</v>
      </c>
      <c r="F115" s="86">
        <v>596.05</v>
      </c>
      <c r="G115" s="95" t="str">
        <f t="shared" si="5"/>
        <v>VSI</v>
      </c>
    </row>
    <row r="116" spans="1:7" ht="15">
      <c r="A116" s="59" t="s">
        <v>58</v>
      </c>
      <c r="B116" s="5"/>
      <c r="C116" s="64">
        <v>539304</v>
      </c>
      <c r="D116" s="96" t="str">
        <f t="shared" si="6"/>
        <v>DOC</v>
      </c>
      <c r="E116" s="77">
        <v>42643</v>
      </c>
      <c r="F116" s="86">
        <v>325.8</v>
      </c>
      <c r="G116" s="95" t="str">
        <f t="shared" si="5"/>
        <v>VSI</v>
      </c>
    </row>
    <row r="117" spans="1:7" ht="15">
      <c r="A117" s="59" t="s">
        <v>58</v>
      </c>
      <c r="B117" s="5"/>
      <c r="C117" s="64">
        <v>539421</v>
      </c>
      <c r="D117" s="96" t="str">
        <f t="shared" si="6"/>
        <v>DOC</v>
      </c>
      <c r="E117" s="77">
        <v>42647</v>
      </c>
      <c r="F117" s="86">
        <v>4294.25</v>
      </c>
      <c r="G117" s="95" t="str">
        <f t="shared" si="5"/>
        <v>VSI</v>
      </c>
    </row>
    <row r="118" spans="1:7" ht="15">
      <c r="A118" s="59" t="s">
        <v>58</v>
      </c>
      <c r="B118" s="5"/>
      <c r="C118" s="64">
        <v>539422</v>
      </c>
      <c r="D118" s="96" t="str">
        <f t="shared" si="6"/>
        <v>DOC</v>
      </c>
      <c r="E118" s="77">
        <v>42647</v>
      </c>
      <c r="F118" s="86">
        <v>1094.1</v>
      </c>
      <c r="G118" s="95" t="str">
        <f t="shared" si="5"/>
        <v>VSI</v>
      </c>
    </row>
    <row r="119" spans="1:7" ht="15">
      <c r="A119" s="59" t="s">
        <v>58</v>
      </c>
      <c r="B119" s="5"/>
      <c r="C119" s="64">
        <v>539428</v>
      </c>
      <c r="D119" s="96" t="str">
        <f t="shared" si="6"/>
        <v>DOC</v>
      </c>
      <c r="E119" s="77">
        <v>42647</v>
      </c>
      <c r="F119" s="86">
        <v>1200</v>
      </c>
      <c r="G119" s="95" t="str">
        <f t="shared" si="5"/>
        <v>VSI</v>
      </c>
    </row>
    <row r="120" spans="1:7" ht="15">
      <c r="A120" s="59" t="s">
        <v>58</v>
      </c>
      <c r="B120" s="5"/>
      <c r="C120" s="64">
        <v>539430</v>
      </c>
      <c r="D120" s="96" t="str">
        <f t="shared" si="6"/>
        <v>DOC</v>
      </c>
      <c r="E120" s="77">
        <v>42647</v>
      </c>
      <c r="F120" s="86">
        <v>860.25</v>
      </c>
      <c r="G120" s="95" t="str">
        <f t="shared" si="5"/>
        <v>VSI</v>
      </c>
    </row>
    <row r="121" spans="1:7" ht="15">
      <c r="A121" s="59" t="s">
        <v>58</v>
      </c>
      <c r="B121" s="5"/>
      <c r="C121" s="64">
        <v>539329</v>
      </c>
      <c r="D121" s="96" t="str">
        <f t="shared" si="6"/>
        <v>DOC</v>
      </c>
      <c r="E121" s="77">
        <v>42648</v>
      </c>
      <c r="F121" s="86">
        <v>1857.3</v>
      </c>
      <c r="G121" s="95" t="str">
        <f t="shared" si="5"/>
        <v>VSI</v>
      </c>
    </row>
    <row r="122" spans="1:7" ht="15">
      <c r="A122" s="59" t="s">
        <v>58</v>
      </c>
      <c r="B122" s="5"/>
      <c r="C122" s="64">
        <v>539423</v>
      </c>
      <c r="D122" s="96" t="str">
        <f t="shared" si="6"/>
        <v>DOC</v>
      </c>
      <c r="E122" s="77">
        <v>42648</v>
      </c>
      <c r="F122" s="86">
        <v>534.55</v>
      </c>
      <c r="G122" s="95" t="str">
        <f t="shared" si="5"/>
        <v>VSI</v>
      </c>
    </row>
    <row r="123" spans="1:7" ht="15">
      <c r="A123" s="59" t="s">
        <v>58</v>
      </c>
      <c r="B123" s="5"/>
      <c r="C123" s="64">
        <v>539498</v>
      </c>
      <c r="D123" s="96" t="str">
        <f t="shared" si="6"/>
        <v>DOC</v>
      </c>
      <c r="E123" s="77">
        <v>42649</v>
      </c>
      <c r="F123" s="86">
        <v>1074.2</v>
      </c>
      <c r="G123" s="95" t="str">
        <f t="shared" si="5"/>
        <v>VSI</v>
      </c>
    </row>
    <row r="124" spans="1:7" ht="15">
      <c r="A124" s="59" t="s">
        <v>58</v>
      </c>
      <c r="B124" s="5"/>
      <c r="C124" s="64">
        <v>539520</v>
      </c>
      <c r="D124" s="96" t="str">
        <f t="shared" si="6"/>
        <v>DOC</v>
      </c>
      <c r="E124" s="77">
        <v>42650</v>
      </c>
      <c r="F124" s="86">
        <v>414.25</v>
      </c>
      <c r="G124" s="95" t="str">
        <f t="shared" si="5"/>
        <v>VSI</v>
      </c>
    </row>
    <row r="125" spans="1:7" ht="15">
      <c r="A125" s="59" t="s">
        <v>58</v>
      </c>
      <c r="B125" s="5"/>
      <c r="C125" s="64">
        <v>539491</v>
      </c>
      <c r="D125" s="96" t="str">
        <f t="shared" si="6"/>
        <v>DOC</v>
      </c>
      <c r="E125" s="77">
        <v>42654</v>
      </c>
      <c r="F125" s="86">
        <v>3951.25</v>
      </c>
      <c r="G125" s="95" t="str">
        <f t="shared" si="5"/>
        <v>VSI</v>
      </c>
    </row>
    <row r="126" spans="1:7" ht="15">
      <c r="A126" s="59" t="s">
        <v>58</v>
      </c>
      <c r="B126" s="5"/>
      <c r="C126" s="64">
        <v>539638</v>
      </c>
      <c r="D126" s="96" t="str">
        <f t="shared" si="6"/>
        <v>DOC</v>
      </c>
      <c r="E126" s="77">
        <v>42654</v>
      </c>
      <c r="F126" s="86">
        <v>325</v>
      </c>
      <c r="G126" s="95" t="str">
        <f t="shared" si="5"/>
        <v>VSI</v>
      </c>
    </row>
    <row r="127" spans="1:7" ht="15">
      <c r="A127" s="59" t="s">
        <v>58</v>
      </c>
      <c r="B127" s="5"/>
      <c r="C127" s="64">
        <v>539643</v>
      </c>
      <c r="D127" s="96" t="str">
        <f t="shared" si="6"/>
        <v>DOC</v>
      </c>
      <c r="E127" s="77">
        <v>42655</v>
      </c>
      <c r="F127" s="86">
        <v>1640.1</v>
      </c>
      <c r="G127" s="95" t="str">
        <f t="shared" si="5"/>
        <v>VSI</v>
      </c>
    </row>
    <row r="128" spans="1:7" ht="15">
      <c r="A128" s="59" t="s">
        <v>58</v>
      </c>
      <c r="B128" s="5"/>
      <c r="C128" s="64">
        <v>539676</v>
      </c>
      <c r="D128" s="96" t="str">
        <f t="shared" si="6"/>
        <v>DOC</v>
      </c>
      <c r="E128" s="77">
        <v>42656</v>
      </c>
      <c r="F128" s="86">
        <v>1023.2</v>
      </c>
      <c r="G128" s="95" t="str">
        <f t="shared" si="5"/>
        <v>VSI</v>
      </c>
    </row>
    <row r="129" spans="1:7" ht="15">
      <c r="A129" s="59" t="s">
        <v>58</v>
      </c>
      <c r="B129" s="5"/>
      <c r="C129" s="64">
        <v>539644</v>
      </c>
      <c r="D129" s="96" t="str">
        <f t="shared" si="6"/>
        <v>DOC</v>
      </c>
      <c r="E129" s="77">
        <v>42657</v>
      </c>
      <c r="F129" s="86">
        <v>1202.75</v>
      </c>
      <c r="G129" s="95" t="str">
        <f t="shared" si="5"/>
        <v>VSI</v>
      </c>
    </row>
    <row r="130" spans="1:7" ht="15">
      <c r="A130" s="59" t="s">
        <v>58</v>
      </c>
      <c r="B130" s="5"/>
      <c r="C130" s="64">
        <v>539740</v>
      </c>
      <c r="D130" s="96" t="str">
        <f t="shared" si="6"/>
        <v>DOC</v>
      </c>
      <c r="E130" s="77">
        <v>42657</v>
      </c>
      <c r="F130" s="86">
        <v>436.8</v>
      </c>
      <c r="G130" s="95" t="str">
        <f t="shared" si="5"/>
        <v>VSI</v>
      </c>
    </row>
    <row r="131" spans="1:7" ht="15">
      <c r="A131" s="59" t="s">
        <v>58</v>
      </c>
      <c r="B131" s="5"/>
      <c r="C131" s="64">
        <v>539770</v>
      </c>
      <c r="D131" s="96" t="str">
        <f t="shared" si="6"/>
        <v>DOC</v>
      </c>
      <c r="E131" s="77">
        <v>42657</v>
      </c>
      <c r="F131" s="86">
        <v>3450</v>
      </c>
      <c r="G131" s="95" t="str">
        <f t="shared" si="5"/>
        <v>VSI</v>
      </c>
    </row>
    <row r="132" spans="1:7" ht="15">
      <c r="A132" s="59" t="s">
        <v>58</v>
      </c>
      <c r="B132" s="5"/>
      <c r="C132" s="64">
        <v>539766</v>
      </c>
      <c r="D132" s="96" t="str">
        <f t="shared" si="6"/>
        <v>DOC</v>
      </c>
      <c r="E132" s="77">
        <v>42660</v>
      </c>
      <c r="F132" s="86">
        <v>1714.8</v>
      </c>
      <c r="G132" s="95" t="str">
        <f t="shared" si="5"/>
        <v>VSI</v>
      </c>
    </row>
    <row r="133" spans="1:7" ht="15">
      <c r="A133" s="59" t="s">
        <v>58</v>
      </c>
      <c r="B133" s="5"/>
      <c r="C133" s="64">
        <v>539721</v>
      </c>
      <c r="D133" s="96" t="str">
        <f t="shared" si="6"/>
        <v>DOC</v>
      </c>
      <c r="E133" s="77">
        <v>42661</v>
      </c>
      <c r="F133" s="86">
        <v>4026.75</v>
      </c>
      <c r="G133" s="95" t="str">
        <f t="shared" si="5"/>
        <v>VSI</v>
      </c>
    </row>
    <row r="134" spans="1:7" ht="15">
      <c r="A134" s="59" t="s">
        <v>58</v>
      </c>
      <c r="B134" s="5"/>
      <c r="C134" s="64">
        <v>539765</v>
      </c>
      <c r="D134" s="96" t="str">
        <f t="shared" si="6"/>
        <v>DOC</v>
      </c>
      <c r="E134" s="77">
        <v>42661</v>
      </c>
      <c r="F134" s="86">
        <v>924.9</v>
      </c>
      <c r="G134" s="95" t="str">
        <f t="shared" si="5"/>
        <v>VSI</v>
      </c>
    </row>
    <row r="135" spans="1:7" ht="15">
      <c r="A135" s="59" t="s">
        <v>58</v>
      </c>
      <c r="B135" s="5"/>
      <c r="C135" s="64">
        <v>539768</v>
      </c>
      <c r="D135" s="96" t="str">
        <f t="shared" si="6"/>
        <v>DOC</v>
      </c>
      <c r="E135" s="77">
        <v>42661</v>
      </c>
      <c r="F135" s="86">
        <v>1480.9</v>
      </c>
      <c r="G135" s="95" t="str">
        <f t="shared" si="5"/>
        <v>VSI</v>
      </c>
    </row>
    <row r="136" spans="1:7" ht="15">
      <c r="A136" s="59" t="s">
        <v>58</v>
      </c>
      <c r="B136" s="5"/>
      <c r="C136" s="64">
        <v>539802</v>
      </c>
      <c r="D136" s="96" t="str">
        <f t="shared" si="6"/>
        <v>DOC</v>
      </c>
      <c r="E136" s="77">
        <v>42661</v>
      </c>
      <c r="F136" s="86">
        <v>633.55</v>
      </c>
      <c r="G136" s="95" t="str">
        <f t="shared" si="5"/>
        <v>VSI</v>
      </c>
    </row>
    <row r="137" spans="1:7" ht="15">
      <c r="A137" s="59" t="s">
        <v>58</v>
      </c>
      <c r="B137" s="5"/>
      <c r="C137" s="64">
        <v>539882</v>
      </c>
      <c r="D137" s="96" t="str">
        <f t="shared" si="6"/>
        <v>DOC</v>
      </c>
      <c r="E137" s="77">
        <v>42661</v>
      </c>
      <c r="F137" s="86">
        <v>1323</v>
      </c>
      <c r="G137" s="95" t="str">
        <f t="shared" si="5"/>
        <v>VSI</v>
      </c>
    </row>
    <row r="138" spans="1:7" ht="15">
      <c r="A138" s="59" t="s">
        <v>58</v>
      </c>
      <c r="B138" s="5"/>
      <c r="C138" s="64">
        <v>539874</v>
      </c>
      <c r="D138" s="96" t="str">
        <f t="shared" si="6"/>
        <v>DOC</v>
      </c>
      <c r="E138" s="77">
        <v>42662</v>
      </c>
      <c r="F138" s="86">
        <v>973.25</v>
      </c>
      <c r="G138" s="95" t="str">
        <f t="shared" si="5"/>
        <v>VSI</v>
      </c>
    </row>
    <row r="139" spans="1:7" ht="15">
      <c r="A139" s="59" t="s">
        <v>58</v>
      </c>
      <c r="B139" s="5"/>
      <c r="C139" s="64">
        <v>539875</v>
      </c>
      <c r="D139" s="96" t="str">
        <f t="shared" si="6"/>
        <v>DOC</v>
      </c>
      <c r="E139" s="77">
        <v>42662</v>
      </c>
      <c r="F139" s="86">
        <v>409.9</v>
      </c>
      <c r="G139" s="95" t="str">
        <f t="shared" si="5"/>
        <v>VSI</v>
      </c>
    </row>
    <row r="140" spans="1:7" ht="15">
      <c r="A140" s="59" t="s">
        <v>58</v>
      </c>
      <c r="B140" s="5"/>
      <c r="C140" s="64">
        <v>539922</v>
      </c>
      <c r="D140" s="96" t="str">
        <f t="shared" si="6"/>
        <v>DOC</v>
      </c>
      <c r="E140" s="77">
        <v>42663</v>
      </c>
      <c r="F140" s="86">
        <v>1056.2</v>
      </c>
      <c r="G140" s="95" t="str">
        <f t="shared" si="5"/>
        <v>VSI</v>
      </c>
    </row>
    <row r="141" spans="1:7" ht="15">
      <c r="A141" s="59" t="s">
        <v>58</v>
      </c>
      <c r="B141" s="5"/>
      <c r="C141" s="64">
        <v>539876</v>
      </c>
      <c r="D141" s="96" t="str">
        <f t="shared" si="6"/>
        <v>DOC</v>
      </c>
      <c r="E141" s="77">
        <v>42664</v>
      </c>
      <c r="F141" s="86">
        <v>4009.5</v>
      </c>
      <c r="G141" s="95" t="str">
        <f t="shared" si="5"/>
        <v>VSI</v>
      </c>
    </row>
    <row r="142" spans="1:7" ht="15">
      <c r="A142" s="59" t="s">
        <v>58</v>
      </c>
      <c r="B142" s="5"/>
      <c r="C142" s="64">
        <v>539931</v>
      </c>
      <c r="D142" s="96" t="str">
        <f t="shared" si="6"/>
        <v>DOC</v>
      </c>
      <c r="E142" s="77">
        <v>42664</v>
      </c>
      <c r="F142" s="86">
        <v>549.3</v>
      </c>
      <c r="G142" s="95" t="str">
        <f t="shared" si="5"/>
        <v>VSI</v>
      </c>
    </row>
    <row r="143" spans="1:7" ht="15">
      <c r="A143" s="59" t="s">
        <v>58</v>
      </c>
      <c r="B143" s="5"/>
      <c r="C143" s="64">
        <v>539873</v>
      </c>
      <c r="D143" s="96" t="str">
        <f t="shared" si="6"/>
        <v>DOC</v>
      </c>
      <c r="E143" s="77">
        <v>42667</v>
      </c>
      <c r="F143" s="86">
        <v>255.45</v>
      </c>
      <c r="G143" s="95" t="str">
        <f t="shared" si="5"/>
        <v>VSI</v>
      </c>
    </row>
    <row r="144" spans="1:7" ht="15">
      <c r="A144" s="59" t="s">
        <v>58</v>
      </c>
      <c r="B144" s="5"/>
      <c r="C144" s="64">
        <v>539877</v>
      </c>
      <c r="D144" s="96" t="str">
        <f t="shared" si="6"/>
        <v>DOC</v>
      </c>
      <c r="E144" s="77">
        <v>42668</v>
      </c>
      <c r="F144" s="86">
        <v>687</v>
      </c>
      <c r="G144" s="95" t="str">
        <f aca="true" t="shared" si="7" ref="G144:G163">G143</f>
        <v>VSI</v>
      </c>
    </row>
    <row r="145" spans="1:7" ht="15">
      <c r="A145" s="59" t="s">
        <v>58</v>
      </c>
      <c r="B145" s="5"/>
      <c r="C145" s="64">
        <v>539966</v>
      </c>
      <c r="D145" s="96" t="str">
        <f t="shared" si="6"/>
        <v>DOC</v>
      </c>
      <c r="E145" s="77">
        <v>42668</v>
      </c>
      <c r="F145" s="86">
        <v>3937</v>
      </c>
      <c r="G145" s="95" t="str">
        <f t="shared" si="7"/>
        <v>VSI</v>
      </c>
    </row>
    <row r="146" spans="1:7" ht="15">
      <c r="A146" s="59" t="s">
        <v>58</v>
      </c>
      <c r="B146" s="5"/>
      <c r="C146" s="64">
        <v>539967</v>
      </c>
      <c r="D146" s="96" t="str">
        <f t="shared" si="6"/>
        <v>DOC</v>
      </c>
      <c r="E146" s="77">
        <v>42668</v>
      </c>
      <c r="F146" s="86">
        <v>4550</v>
      </c>
      <c r="G146" s="95" t="str">
        <f t="shared" si="7"/>
        <v>VSI</v>
      </c>
    </row>
    <row r="147" spans="1:7" ht="15">
      <c r="A147" s="59" t="s">
        <v>58</v>
      </c>
      <c r="B147" s="5"/>
      <c r="C147" s="64">
        <v>540019</v>
      </c>
      <c r="D147" s="96" t="str">
        <f t="shared" si="6"/>
        <v>DOC</v>
      </c>
      <c r="E147" s="77">
        <v>42668</v>
      </c>
      <c r="F147" s="86">
        <v>1010.1</v>
      </c>
      <c r="G147" s="95" t="str">
        <f t="shared" si="7"/>
        <v>VSI</v>
      </c>
    </row>
    <row r="148" spans="1:7" ht="15">
      <c r="A148" s="59" t="s">
        <v>58</v>
      </c>
      <c r="B148" s="5"/>
      <c r="C148" s="64">
        <v>540052</v>
      </c>
      <c r="D148" s="96" t="str">
        <f t="shared" si="6"/>
        <v>DOC</v>
      </c>
      <c r="E148" s="77">
        <v>42669</v>
      </c>
      <c r="F148" s="86">
        <v>1027.85</v>
      </c>
      <c r="G148" s="95" t="str">
        <f t="shared" si="7"/>
        <v>VSI</v>
      </c>
    </row>
    <row r="149" spans="1:7" ht="15">
      <c r="A149" s="59" t="s">
        <v>58</v>
      </c>
      <c r="B149" s="5"/>
      <c r="C149" s="64">
        <v>540059</v>
      </c>
      <c r="D149" s="96" t="str">
        <f t="shared" si="6"/>
        <v>DOC</v>
      </c>
      <c r="E149" s="77">
        <v>42670</v>
      </c>
      <c r="F149" s="86">
        <v>3994.5</v>
      </c>
      <c r="G149" s="95" t="str">
        <f t="shared" si="7"/>
        <v>VSI</v>
      </c>
    </row>
    <row r="150" spans="1:7" ht="15">
      <c r="A150" s="59" t="s">
        <v>58</v>
      </c>
      <c r="B150" s="5"/>
      <c r="C150" s="64">
        <v>540164</v>
      </c>
      <c r="D150" s="96" t="str">
        <f t="shared" si="6"/>
        <v>DOC</v>
      </c>
      <c r="E150" s="77">
        <v>42670</v>
      </c>
      <c r="F150" s="86">
        <v>3675</v>
      </c>
      <c r="G150" s="95" t="str">
        <f t="shared" si="7"/>
        <v>VSI</v>
      </c>
    </row>
    <row r="151" spans="1:7" ht="15">
      <c r="A151" s="59" t="s">
        <v>58</v>
      </c>
      <c r="B151" s="5"/>
      <c r="C151" s="64">
        <v>540167</v>
      </c>
      <c r="D151" s="96" t="str">
        <f aca="true" t="shared" si="8" ref="D151:D163">D150</f>
        <v>DOC</v>
      </c>
      <c r="E151" s="77">
        <v>42670</v>
      </c>
      <c r="F151" s="86">
        <v>1026.2</v>
      </c>
      <c r="G151" s="95" t="str">
        <f t="shared" si="7"/>
        <v>VSI</v>
      </c>
    </row>
    <row r="152" spans="1:7" ht="15">
      <c r="A152" s="59" t="s">
        <v>58</v>
      </c>
      <c r="B152" s="5"/>
      <c r="C152" s="64">
        <v>539962</v>
      </c>
      <c r="D152" s="96" t="str">
        <f t="shared" si="8"/>
        <v>DOC</v>
      </c>
      <c r="E152" s="77">
        <v>42671</v>
      </c>
      <c r="F152" s="86">
        <v>1464.8</v>
      </c>
      <c r="G152" s="95" t="str">
        <f t="shared" si="7"/>
        <v>VSI</v>
      </c>
    </row>
    <row r="153" spans="1:7" ht="15">
      <c r="A153" s="59" t="s">
        <v>58</v>
      </c>
      <c r="B153" s="5"/>
      <c r="C153" s="64">
        <v>540166</v>
      </c>
      <c r="D153" s="96" t="str">
        <f t="shared" si="8"/>
        <v>DOC</v>
      </c>
      <c r="E153" s="77">
        <v>42671</v>
      </c>
      <c r="F153" s="86">
        <v>548.8</v>
      </c>
      <c r="G153" s="95" t="str">
        <f t="shared" si="7"/>
        <v>VSI</v>
      </c>
    </row>
    <row r="154" spans="1:7" ht="15">
      <c r="A154" s="59" t="s">
        <v>58</v>
      </c>
      <c r="B154" s="5"/>
      <c r="C154" s="64">
        <v>540292</v>
      </c>
      <c r="D154" s="96" t="str">
        <f t="shared" si="8"/>
        <v>DOC</v>
      </c>
      <c r="E154" s="77">
        <v>42671</v>
      </c>
      <c r="F154" s="86">
        <v>1110</v>
      </c>
      <c r="G154" s="95" t="str">
        <f t="shared" si="7"/>
        <v>VSI</v>
      </c>
    </row>
    <row r="155" spans="1:7" ht="15">
      <c r="A155" s="59" t="s">
        <v>58</v>
      </c>
      <c r="B155" s="5"/>
      <c r="C155" s="64">
        <v>540060</v>
      </c>
      <c r="D155" s="96" t="str">
        <f t="shared" si="8"/>
        <v>DOC</v>
      </c>
      <c r="E155" s="77">
        <v>42673</v>
      </c>
      <c r="F155" s="86">
        <v>648.5</v>
      </c>
      <c r="G155" s="95" t="str">
        <f t="shared" si="7"/>
        <v>VSI</v>
      </c>
    </row>
    <row r="156" spans="1:7" ht="15">
      <c r="A156" s="59" t="s">
        <v>58</v>
      </c>
      <c r="B156" s="5"/>
      <c r="C156" s="64">
        <v>540248</v>
      </c>
      <c r="D156" s="96" t="str">
        <f t="shared" si="8"/>
        <v>DOC</v>
      </c>
      <c r="E156" s="77">
        <v>42674</v>
      </c>
      <c r="F156" s="86">
        <v>1339.3</v>
      </c>
      <c r="G156" s="95" t="str">
        <f t="shared" si="7"/>
        <v>VSI</v>
      </c>
    </row>
    <row r="157" spans="1:7" ht="15">
      <c r="A157" s="59" t="s">
        <v>58</v>
      </c>
      <c r="B157" s="5"/>
      <c r="C157" s="64">
        <v>540206</v>
      </c>
      <c r="D157" s="96" t="str">
        <f t="shared" si="8"/>
        <v>DOC</v>
      </c>
      <c r="E157" s="77">
        <v>42675</v>
      </c>
      <c r="F157" s="86">
        <v>4381.25</v>
      </c>
      <c r="G157" s="95" t="str">
        <f t="shared" si="7"/>
        <v>VSI</v>
      </c>
    </row>
    <row r="158" spans="1:7" ht="15">
      <c r="A158" s="59" t="s">
        <v>58</v>
      </c>
      <c r="B158" s="5"/>
      <c r="C158" s="64">
        <v>540249</v>
      </c>
      <c r="D158" s="96" t="str">
        <f t="shared" si="8"/>
        <v>DOC</v>
      </c>
      <c r="E158" s="77">
        <v>42675</v>
      </c>
      <c r="F158" s="86">
        <v>993.15</v>
      </c>
      <c r="G158" s="95" t="str">
        <f t="shared" si="7"/>
        <v>VSI</v>
      </c>
    </row>
    <row r="159" spans="1:7" ht="15">
      <c r="A159" s="59" t="s">
        <v>58</v>
      </c>
      <c r="B159" s="5"/>
      <c r="C159" s="64">
        <v>540250</v>
      </c>
      <c r="D159" s="96" t="str">
        <f t="shared" si="8"/>
        <v>DOC</v>
      </c>
      <c r="E159" s="77">
        <v>42675</v>
      </c>
      <c r="F159" s="86">
        <v>637.6</v>
      </c>
      <c r="G159" s="95" t="str">
        <f t="shared" si="7"/>
        <v>VSI</v>
      </c>
    </row>
    <row r="160" spans="1:7" ht="15">
      <c r="A160" s="59" t="s">
        <v>58</v>
      </c>
      <c r="B160" s="5"/>
      <c r="C160" s="64">
        <v>540295</v>
      </c>
      <c r="D160" s="96" t="str">
        <f t="shared" si="8"/>
        <v>DOC</v>
      </c>
      <c r="E160" s="77">
        <v>42675</v>
      </c>
      <c r="F160" s="86">
        <v>528.05</v>
      </c>
      <c r="G160" s="95" t="str">
        <f t="shared" si="7"/>
        <v>VSI</v>
      </c>
    </row>
    <row r="161" spans="1:7" ht="15">
      <c r="A161" s="59" t="s">
        <v>58</v>
      </c>
      <c r="B161" s="5"/>
      <c r="C161" s="64">
        <v>540196</v>
      </c>
      <c r="D161" s="96" t="str">
        <f t="shared" si="8"/>
        <v>DOC</v>
      </c>
      <c r="E161" s="77">
        <v>42676</v>
      </c>
      <c r="F161" s="86">
        <v>1433.8</v>
      </c>
      <c r="G161" s="95" t="str">
        <f t="shared" si="7"/>
        <v>VSI</v>
      </c>
    </row>
    <row r="162" spans="1:7" ht="15">
      <c r="A162" s="59" t="s">
        <v>58</v>
      </c>
      <c r="B162" s="5"/>
      <c r="C162" s="64">
        <v>540303</v>
      </c>
      <c r="D162" s="96" t="str">
        <f t="shared" si="8"/>
        <v>DOC</v>
      </c>
      <c r="E162" s="77">
        <v>42677</v>
      </c>
      <c r="F162" s="86">
        <v>632.5</v>
      </c>
      <c r="G162" s="95" t="str">
        <f t="shared" si="7"/>
        <v>VSI</v>
      </c>
    </row>
    <row r="163" spans="1:7" ht="15">
      <c r="A163" s="59" t="s">
        <v>58</v>
      </c>
      <c r="B163" s="5"/>
      <c r="C163" s="64">
        <v>540400</v>
      </c>
      <c r="D163" s="96" t="str">
        <f t="shared" si="8"/>
        <v>DOC</v>
      </c>
      <c r="E163" s="77">
        <v>42677</v>
      </c>
      <c r="F163" s="86">
        <v>1022.2</v>
      </c>
      <c r="G163" s="95" t="str">
        <f t="shared" si="7"/>
        <v>VSI</v>
      </c>
    </row>
    <row r="164" spans="1:7" ht="15">
      <c r="A164" s="59" t="s">
        <v>58</v>
      </c>
      <c r="B164" s="5"/>
      <c r="C164" s="64">
        <v>542115</v>
      </c>
      <c r="D164" s="96" t="s">
        <v>46</v>
      </c>
      <c r="E164" s="77">
        <v>42738</v>
      </c>
      <c r="F164" s="86">
        <v>1102.25</v>
      </c>
      <c r="G164" s="95" t="s">
        <v>37</v>
      </c>
    </row>
    <row r="165" spans="1:7" ht="15">
      <c r="A165" s="59" t="s">
        <v>58</v>
      </c>
      <c r="B165" s="5"/>
      <c r="C165" s="64">
        <v>542265</v>
      </c>
      <c r="D165" s="96" t="s">
        <v>46</v>
      </c>
      <c r="E165" s="77">
        <v>42738</v>
      </c>
      <c r="F165" s="86">
        <v>1002.85</v>
      </c>
      <c r="G165" s="95" t="s">
        <v>37</v>
      </c>
    </row>
    <row r="166" spans="1:7" ht="15">
      <c r="A166" s="59" t="s">
        <v>58</v>
      </c>
      <c r="B166" s="5"/>
      <c r="C166" s="64">
        <v>542272</v>
      </c>
      <c r="D166" s="96" t="s">
        <v>46</v>
      </c>
      <c r="E166" s="77">
        <v>42738</v>
      </c>
      <c r="F166" s="86">
        <v>699.9</v>
      </c>
      <c r="G166" s="95" t="s">
        <v>37</v>
      </c>
    </row>
    <row r="167" spans="1:7" ht="15">
      <c r="A167" s="59" t="s">
        <v>58</v>
      </c>
      <c r="B167" s="5"/>
      <c r="C167" s="64">
        <v>542280</v>
      </c>
      <c r="D167" s="96" t="s">
        <v>46</v>
      </c>
      <c r="E167" s="77">
        <v>42738</v>
      </c>
      <c r="F167" s="86">
        <v>3710.75</v>
      </c>
      <c r="G167" s="95" t="s">
        <v>37</v>
      </c>
    </row>
    <row r="168" spans="1:7" ht="15">
      <c r="A168" s="59" t="s">
        <v>58</v>
      </c>
      <c r="B168" s="5"/>
      <c r="C168" s="64">
        <v>542281</v>
      </c>
      <c r="D168" s="96" t="s">
        <v>46</v>
      </c>
      <c r="E168" s="77">
        <v>42739</v>
      </c>
      <c r="F168" s="86">
        <v>1273.8</v>
      </c>
      <c r="G168" s="95" t="s">
        <v>37</v>
      </c>
    </row>
    <row r="169" spans="1:7" ht="15">
      <c r="A169" s="59" t="s">
        <v>58</v>
      </c>
      <c r="B169" s="5"/>
      <c r="C169" s="64">
        <v>542282</v>
      </c>
      <c r="D169" s="96" t="s">
        <v>46</v>
      </c>
      <c r="E169" s="77">
        <v>42738</v>
      </c>
      <c r="F169" s="86">
        <v>966.4</v>
      </c>
      <c r="G169" s="95" t="s">
        <v>37</v>
      </c>
    </row>
    <row r="170" spans="1:7" ht="15">
      <c r="A170" s="59" t="s">
        <v>58</v>
      </c>
      <c r="B170" s="5"/>
      <c r="C170" s="64">
        <v>542284</v>
      </c>
      <c r="D170" s="96" t="s">
        <v>46</v>
      </c>
      <c r="E170" s="77">
        <v>42744</v>
      </c>
      <c r="F170" s="86">
        <v>392.4</v>
      </c>
      <c r="G170" s="95" t="s">
        <v>37</v>
      </c>
    </row>
    <row r="171" spans="1:7" ht="15">
      <c r="A171" s="59" t="s">
        <v>58</v>
      </c>
      <c r="B171" s="5"/>
      <c r="C171" s="64">
        <v>542285</v>
      </c>
      <c r="D171" s="96" t="s">
        <v>46</v>
      </c>
      <c r="E171" s="77">
        <v>42739</v>
      </c>
      <c r="F171" s="86">
        <v>1084.75</v>
      </c>
      <c r="G171" s="95" t="s">
        <v>37</v>
      </c>
    </row>
    <row r="172" spans="1:7" ht="15">
      <c r="A172" s="59" t="s">
        <v>58</v>
      </c>
      <c r="B172" s="5"/>
      <c r="C172" s="64">
        <v>542286</v>
      </c>
      <c r="D172" s="96" t="s">
        <v>46</v>
      </c>
      <c r="E172" s="77">
        <v>42748</v>
      </c>
      <c r="F172" s="86">
        <v>241.45</v>
      </c>
      <c r="G172" s="95" t="s">
        <v>37</v>
      </c>
    </row>
    <row r="173" spans="1:7" ht="15">
      <c r="A173" s="59" t="s">
        <v>58</v>
      </c>
      <c r="B173" s="5"/>
      <c r="C173" s="64">
        <v>542358</v>
      </c>
      <c r="D173" s="96" t="s">
        <v>46</v>
      </c>
      <c r="E173" s="77">
        <v>42740</v>
      </c>
      <c r="F173" s="86">
        <v>3851.55</v>
      </c>
      <c r="G173" s="95" t="s">
        <v>37</v>
      </c>
    </row>
    <row r="174" spans="1:7" ht="15">
      <c r="A174" s="59" t="s">
        <v>58</v>
      </c>
      <c r="B174" s="5"/>
      <c r="C174" s="64">
        <v>542359</v>
      </c>
      <c r="D174" s="96" t="s">
        <v>46</v>
      </c>
      <c r="E174" s="77">
        <v>42740</v>
      </c>
      <c r="F174" s="86">
        <v>662.25</v>
      </c>
      <c r="G174" s="95" t="s">
        <v>37</v>
      </c>
    </row>
    <row r="175" spans="1:7" ht="15">
      <c r="A175" s="59" t="s">
        <v>58</v>
      </c>
      <c r="B175" s="5"/>
      <c r="C175" s="64">
        <v>542420</v>
      </c>
      <c r="D175" s="96" t="s">
        <v>46</v>
      </c>
      <c r="E175" s="77">
        <v>42740</v>
      </c>
      <c r="F175" s="86">
        <v>985.9</v>
      </c>
      <c r="G175" s="95" t="s">
        <v>37</v>
      </c>
    </row>
    <row r="176" spans="1:7" ht="15">
      <c r="A176" s="59" t="s">
        <v>58</v>
      </c>
      <c r="B176" s="5"/>
      <c r="C176" s="64">
        <v>542453</v>
      </c>
      <c r="D176" s="96" t="s">
        <v>46</v>
      </c>
      <c r="E176" s="77">
        <v>42745</v>
      </c>
      <c r="F176" s="86">
        <v>3718.9</v>
      </c>
      <c r="G176" s="95" t="s">
        <v>37</v>
      </c>
    </row>
    <row r="177" spans="1:7" ht="15">
      <c r="A177" s="59" t="s">
        <v>58</v>
      </c>
      <c r="B177" s="5"/>
      <c r="C177" s="64">
        <v>542456</v>
      </c>
      <c r="D177" s="96" t="s">
        <v>46</v>
      </c>
      <c r="E177" s="77">
        <v>42740</v>
      </c>
      <c r="F177" s="86">
        <v>474.8</v>
      </c>
      <c r="G177" s="95" t="s">
        <v>37</v>
      </c>
    </row>
    <row r="178" spans="1:7" ht="15">
      <c r="A178" s="59" t="s">
        <v>58</v>
      </c>
      <c r="B178" s="5"/>
      <c r="C178" s="64">
        <v>542477</v>
      </c>
      <c r="D178" s="96" t="s">
        <v>46</v>
      </c>
      <c r="E178" s="77">
        <v>42746</v>
      </c>
      <c r="F178" s="86">
        <v>501.3</v>
      </c>
      <c r="G178" s="95" t="s">
        <v>37</v>
      </c>
    </row>
    <row r="179" spans="1:7" ht="15">
      <c r="A179" s="59" t="s">
        <v>58</v>
      </c>
      <c r="B179" s="5"/>
      <c r="C179" s="64">
        <v>542526</v>
      </c>
      <c r="D179" s="96" t="s">
        <v>46</v>
      </c>
      <c r="E179" s="77">
        <v>42746</v>
      </c>
      <c r="F179" s="86">
        <v>1060.7</v>
      </c>
      <c r="G179" s="95" t="s">
        <v>37</v>
      </c>
    </row>
    <row r="180" spans="1:7" ht="15">
      <c r="A180" s="59" t="s">
        <v>58</v>
      </c>
      <c r="B180" s="5"/>
      <c r="C180" s="64">
        <v>542626</v>
      </c>
      <c r="D180" s="96" t="s">
        <v>46</v>
      </c>
      <c r="E180" s="77">
        <v>42747</v>
      </c>
      <c r="F180" s="86">
        <v>1038.9</v>
      </c>
      <c r="G180" s="95" t="s">
        <v>37</v>
      </c>
    </row>
    <row r="181" spans="1:7" ht="15">
      <c r="A181" s="59" t="s">
        <v>58</v>
      </c>
      <c r="B181" s="5"/>
      <c r="C181" s="64">
        <v>542668</v>
      </c>
      <c r="D181" s="96" t="s">
        <v>46</v>
      </c>
      <c r="E181" s="77">
        <v>42754</v>
      </c>
      <c r="F181" s="86">
        <v>1321.55</v>
      </c>
      <c r="G181" s="95" t="s">
        <v>37</v>
      </c>
    </row>
    <row r="182" spans="1:7" ht="15">
      <c r="A182" s="59" t="s">
        <v>58</v>
      </c>
      <c r="B182" s="5"/>
      <c r="C182" s="64">
        <v>542669</v>
      </c>
      <c r="D182" s="96" t="s">
        <v>46</v>
      </c>
      <c r="E182" s="77">
        <v>42752</v>
      </c>
      <c r="F182" s="86">
        <v>3655.9</v>
      </c>
      <c r="G182" s="95" t="s">
        <v>37</v>
      </c>
    </row>
    <row r="183" spans="1:7" ht="15">
      <c r="A183" s="59" t="s">
        <v>58</v>
      </c>
      <c r="B183" s="5"/>
      <c r="C183" s="64">
        <v>542707</v>
      </c>
      <c r="D183" s="96" t="s">
        <v>46</v>
      </c>
      <c r="E183" s="77">
        <v>42752</v>
      </c>
      <c r="F183" s="86">
        <v>918.35</v>
      </c>
      <c r="G183" s="95" t="s">
        <v>37</v>
      </c>
    </row>
    <row r="184" spans="1:7" ht="15">
      <c r="A184" s="59" t="s">
        <v>58</v>
      </c>
      <c r="B184" s="5"/>
      <c r="C184" s="64">
        <v>542708</v>
      </c>
      <c r="D184" s="96" t="s">
        <v>46</v>
      </c>
      <c r="E184" s="77">
        <v>42752</v>
      </c>
      <c r="F184" s="86">
        <v>769.9</v>
      </c>
      <c r="G184" s="95" t="s">
        <v>37</v>
      </c>
    </row>
    <row r="185" spans="1:7" ht="15">
      <c r="A185" s="59" t="s">
        <v>58</v>
      </c>
      <c r="B185" s="5"/>
      <c r="C185" s="64">
        <v>542710</v>
      </c>
      <c r="D185" s="96" t="s">
        <v>46</v>
      </c>
      <c r="E185" s="77">
        <v>42752</v>
      </c>
      <c r="F185" s="86">
        <v>1416.3</v>
      </c>
      <c r="G185" s="95" t="s">
        <v>37</v>
      </c>
    </row>
    <row r="186" spans="1:7" ht="15">
      <c r="A186" s="59" t="s">
        <v>58</v>
      </c>
      <c r="B186" s="5"/>
      <c r="C186" s="64">
        <v>542734</v>
      </c>
      <c r="D186" s="96" t="s">
        <v>46</v>
      </c>
      <c r="E186" s="77">
        <v>42760</v>
      </c>
      <c r="F186" s="86">
        <v>384.4</v>
      </c>
      <c r="G186" s="95" t="s">
        <v>37</v>
      </c>
    </row>
    <row r="187" spans="1:7" ht="15">
      <c r="A187" s="59" t="s">
        <v>58</v>
      </c>
      <c r="B187" s="5"/>
      <c r="C187" s="64">
        <v>542735</v>
      </c>
      <c r="D187" s="96" t="s">
        <v>46</v>
      </c>
      <c r="E187" s="77">
        <v>42753</v>
      </c>
      <c r="F187" s="86">
        <v>1103.25</v>
      </c>
      <c r="G187" s="95" t="s">
        <v>37</v>
      </c>
    </row>
    <row r="188" spans="1:7" ht="15">
      <c r="A188" s="59" t="s">
        <v>58</v>
      </c>
      <c r="B188" s="5"/>
      <c r="C188" s="64">
        <v>542743</v>
      </c>
      <c r="D188" s="96" t="s">
        <v>46</v>
      </c>
      <c r="E188" s="77">
        <v>42753</v>
      </c>
      <c r="F188" s="86">
        <v>458</v>
      </c>
      <c r="G188" s="95" t="s">
        <v>37</v>
      </c>
    </row>
    <row r="189" spans="1:7" ht="15">
      <c r="A189" s="59" t="s">
        <v>58</v>
      </c>
      <c r="B189" s="5"/>
      <c r="C189" s="64">
        <v>542835</v>
      </c>
      <c r="D189" s="96" t="s">
        <v>46</v>
      </c>
      <c r="E189" s="77">
        <v>42754</v>
      </c>
      <c r="F189" s="86">
        <v>942.4</v>
      </c>
      <c r="G189" s="95" t="s">
        <v>37</v>
      </c>
    </row>
    <row r="190" spans="1:7" ht="15">
      <c r="A190" s="59" t="s">
        <v>58</v>
      </c>
      <c r="B190" s="5"/>
      <c r="C190" s="64">
        <v>542859</v>
      </c>
      <c r="D190" s="96" t="s">
        <v>46</v>
      </c>
      <c r="E190" s="77">
        <v>42754</v>
      </c>
      <c r="F190" s="86">
        <v>588.55</v>
      </c>
      <c r="G190" s="95" t="s">
        <v>37</v>
      </c>
    </row>
    <row r="191" spans="1:7" ht="15">
      <c r="A191" s="59" t="s">
        <v>58</v>
      </c>
      <c r="B191" s="5"/>
      <c r="C191" s="64">
        <v>542884</v>
      </c>
      <c r="D191" s="96" t="s">
        <v>46</v>
      </c>
      <c r="E191" s="77">
        <v>42759</v>
      </c>
      <c r="F191" s="86">
        <v>3793.9</v>
      </c>
      <c r="G191" s="95" t="s">
        <v>37</v>
      </c>
    </row>
    <row r="192" spans="1:7" ht="15">
      <c r="A192" s="59" t="s">
        <v>58</v>
      </c>
      <c r="B192" s="5"/>
      <c r="C192" s="64">
        <v>542911</v>
      </c>
      <c r="D192" s="96" t="s">
        <v>46</v>
      </c>
      <c r="E192" s="77">
        <v>42759</v>
      </c>
      <c r="F192" s="86">
        <v>951.35</v>
      </c>
      <c r="G192" s="95" t="s">
        <v>37</v>
      </c>
    </row>
    <row r="193" spans="1:7" ht="15">
      <c r="A193" s="59" t="s">
        <v>58</v>
      </c>
      <c r="B193" s="5"/>
      <c r="C193" s="64">
        <v>542912</v>
      </c>
      <c r="D193" s="96" t="s">
        <v>46</v>
      </c>
      <c r="E193" s="77">
        <v>42760</v>
      </c>
      <c r="F193" s="86">
        <v>1000.4</v>
      </c>
      <c r="G193" s="95" t="s">
        <v>37</v>
      </c>
    </row>
    <row r="194" spans="1:7" ht="15">
      <c r="A194" s="59" t="s">
        <v>58</v>
      </c>
      <c r="B194" s="5"/>
      <c r="C194" s="64">
        <v>542913</v>
      </c>
      <c r="D194" s="96" t="s">
        <v>46</v>
      </c>
      <c r="E194" s="77">
        <v>42760</v>
      </c>
      <c r="F194" s="86">
        <v>1144.55</v>
      </c>
      <c r="G194" s="95" t="s">
        <v>37</v>
      </c>
    </row>
    <row r="195" spans="1:7" ht="15">
      <c r="A195" s="59" t="s">
        <v>58</v>
      </c>
      <c r="B195" s="5"/>
      <c r="C195" s="64">
        <v>543042</v>
      </c>
      <c r="D195" s="96" t="s">
        <v>46</v>
      </c>
      <c r="E195" s="77">
        <v>42761</v>
      </c>
      <c r="F195" s="86">
        <v>926.4</v>
      </c>
      <c r="G195" s="95" t="s">
        <v>37</v>
      </c>
    </row>
    <row r="196" spans="1:7" ht="15">
      <c r="A196" s="59" t="s">
        <v>59</v>
      </c>
      <c r="B196" s="5"/>
      <c r="C196" s="64">
        <v>210630</v>
      </c>
      <c r="D196" s="96" t="s">
        <v>46</v>
      </c>
      <c r="E196" s="77">
        <v>42744</v>
      </c>
      <c r="F196" s="86">
        <v>280.8500000000058</v>
      </c>
      <c r="G196" s="95" t="s">
        <v>37</v>
      </c>
    </row>
    <row r="197" spans="1:7" ht="15">
      <c r="A197" s="59" t="s">
        <v>60</v>
      </c>
      <c r="B197" s="5"/>
      <c r="C197" s="64">
        <v>1481</v>
      </c>
      <c r="D197" s="96" t="s">
        <v>128</v>
      </c>
      <c r="E197" s="77">
        <v>42548</v>
      </c>
      <c r="F197" s="86">
        <v>675</v>
      </c>
      <c r="G197" s="95" t="s">
        <v>37</v>
      </c>
    </row>
    <row r="198" spans="1:7" ht="15">
      <c r="A198" s="59" t="s">
        <v>60</v>
      </c>
      <c r="B198" s="5"/>
      <c r="C198" s="64">
        <v>1482</v>
      </c>
      <c r="D198" s="96" t="s">
        <v>128</v>
      </c>
      <c r="E198" s="77">
        <f>E197</f>
        <v>42548</v>
      </c>
      <c r="F198" s="86">
        <v>1475</v>
      </c>
      <c r="G198" s="95" t="str">
        <f>G197</f>
        <v>VSI</v>
      </c>
    </row>
    <row r="199" spans="1:7" ht="15">
      <c r="A199" s="59" t="s">
        <v>60</v>
      </c>
      <c r="B199" s="5"/>
      <c r="C199" s="64">
        <v>1483</v>
      </c>
      <c r="D199" s="96" t="s">
        <v>128</v>
      </c>
      <c r="E199" s="77">
        <f>E198</f>
        <v>42548</v>
      </c>
      <c r="F199" s="86">
        <v>600</v>
      </c>
      <c r="G199" s="95" t="str">
        <f>G198</f>
        <v>VSI</v>
      </c>
    </row>
    <row r="200" spans="1:7" ht="15">
      <c r="A200" s="59" t="s">
        <v>60</v>
      </c>
      <c r="B200" s="5"/>
      <c r="C200" s="64">
        <v>1484</v>
      </c>
      <c r="D200" s="96" t="s">
        <v>128</v>
      </c>
      <c r="E200" s="77">
        <f>E199</f>
        <v>42548</v>
      </c>
      <c r="F200" s="86">
        <v>75</v>
      </c>
      <c r="G200" s="95" t="str">
        <f>G199</f>
        <v>VSI</v>
      </c>
    </row>
    <row r="201" spans="1:7" ht="15">
      <c r="A201" s="59" t="s">
        <v>61</v>
      </c>
      <c r="B201" s="5"/>
      <c r="C201" s="64">
        <v>8065027632</v>
      </c>
      <c r="D201" s="96" t="s">
        <v>127</v>
      </c>
      <c r="E201" s="77">
        <v>42615</v>
      </c>
      <c r="F201" s="86">
        <v>68137.5</v>
      </c>
      <c r="G201" s="95" t="s">
        <v>37</v>
      </c>
    </row>
    <row r="202" spans="1:7" ht="15">
      <c r="A202" s="59" t="s">
        <v>61</v>
      </c>
      <c r="B202" s="5"/>
      <c r="C202" s="64">
        <v>8065027692</v>
      </c>
      <c r="D202" s="96" t="str">
        <f aca="true" t="shared" si="9" ref="D202:D208">D201</f>
        <v>DOIT</v>
      </c>
      <c r="E202" s="77">
        <v>42641</v>
      </c>
      <c r="F202" s="86">
        <v>69860</v>
      </c>
      <c r="G202" s="95" t="str">
        <f aca="true" t="shared" si="10" ref="G202:G208">G201</f>
        <v>VSI</v>
      </c>
    </row>
    <row r="203" spans="1:7" ht="15">
      <c r="A203" s="59" t="s">
        <v>61</v>
      </c>
      <c r="B203" s="5"/>
      <c r="C203" s="64">
        <v>8065027773</v>
      </c>
      <c r="D203" s="96" t="str">
        <f t="shared" si="9"/>
        <v>DOIT</v>
      </c>
      <c r="E203" s="77">
        <v>42667</v>
      </c>
      <c r="F203" s="86">
        <v>5437.5</v>
      </c>
      <c r="G203" s="95" t="str">
        <f t="shared" si="10"/>
        <v>VSI</v>
      </c>
    </row>
    <row r="204" spans="1:7" ht="15">
      <c r="A204" s="59" t="s">
        <v>61</v>
      </c>
      <c r="B204" s="5"/>
      <c r="C204" s="64">
        <v>6065031787</v>
      </c>
      <c r="D204" s="96" t="str">
        <f t="shared" si="9"/>
        <v>DOIT</v>
      </c>
      <c r="E204" s="77">
        <v>42625</v>
      </c>
      <c r="F204" s="86">
        <v>51340.3</v>
      </c>
      <c r="G204" s="95" t="str">
        <f t="shared" si="10"/>
        <v>VSI</v>
      </c>
    </row>
    <row r="205" spans="1:7" ht="15">
      <c r="A205" s="59" t="s">
        <v>61</v>
      </c>
      <c r="B205" s="5"/>
      <c r="C205" s="64">
        <v>6065031785</v>
      </c>
      <c r="D205" s="96" t="str">
        <f t="shared" si="9"/>
        <v>DOIT</v>
      </c>
      <c r="E205" s="77">
        <v>42629</v>
      </c>
      <c r="F205" s="86">
        <v>1059044.12</v>
      </c>
      <c r="G205" s="95" t="str">
        <f t="shared" si="10"/>
        <v>VSI</v>
      </c>
    </row>
    <row r="206" spans="1:7" ht="15">
      <c r="A206" s="59" t="s">
        <v>61</v>
      </c>
      <c r="B206" s="5"/>
      <c r="C206" s="64">
        <v>6065031782</v>
      </c>
      <c r="D206" s="96" t="str">
        <f t="shared" si="9"/>
        <v>DOIT</v>
      </c>
      <c r="E206" s="77">
        <v>42629</v>
      </c>
      <c r="F206" s="86">
        <v>497833.55</v>
      </c>
      <c r="G206" s="95" t="str">
        <f t="shared" si="10"/>
        <v>VSI</v>
      </c>
    </row>
    <row r="207" spans="1:7" ht="15">
      <c r="A207" s="59" t="s">
        <v>61</v>
      </c>
      <c r="B207" s="5"/>
      <c r="C207" s="64">
        <v>4065000328</v>
      </c>
      <c r="D207" s="96" t="str">
        <f t="shared" si="9"/>
        <v>DOIT</v>
      </c>
      <c r="E207" s="77">
        <v>42642</v>
      </c>
      <c r="F207" s="86">
        <v>264552.5</v>
      </c>
      <c r="G207" s="95" t="str">
        <f t="shared" si="10"/>
        <v>VSI</v>
      </c>
    </row>
    <row r="208" spans="1:7" ht="15">
      <c r="A208" s="59" t="s">
        <v>61</v>
      </c>
      <c r="B208" s="5"/>
      <c r="C208" s="64">
        <v>6065032259</v>
      </c>
      <c r="D208" s="96" t="str">
        <f t="shared" si="9"/>
        <v>DOIT</v>
      </c>
      <c r="E208" s="77">
        <v>42690</v>
      </c>
      <c r="F208" s="86">
        <v>532269.88</v>
      </c>
      <c r="G208" s="95" t="str">
        <f t="shared" si="10"/>
        <v>VSI</v>
      </c>
    </row>
    <row r="209" spans="1:7" ht="15">
      <c r="A209" s="59" t="s">
        <v>62</v>
      </c>
      <c r="B209" s="5"/>
      <c r="C209" s="64" t="s">
        <v>91</v>
      </c>
      <c r="D209" s="96" t="s">
        <v>46</v>
      </c>
      <c r="E209" s="77">
        <v>42709</v>
      </c>
      <c r="F209" s="86">
        <v>408.8</v>
      </c>
      <c r="G209" s="95" t="s">
        <v>37</v>
      </c>
    </row>
    <row r="210" spans="1:7" ht="15">
      <c r="A210" s="59" t="s">
        <v>63</v>
      </c>
      <c r="B210" s="5"/>
      <c r="C210" s="64">
        <v>8002749291</v>
      </c>
      <c r="D210" s="96" t="s">
        <v>127</v>
      </c>
      <c r="E210" s="77">
        <v>42684</v>
      </c>
      <c r="F210" s="86">
        <v>623835.5</v>
      </c>
      <c r="G210" s="95" t="s">
        <v>37</v>
      </c>
    </row>
    <row r="211" spans="1:7" ht="15">
      <c r="A211" s="59" t="s">
        <v>63</v>
      </c>
      <c r="B211" s="5"/>
      <c r="C211" s="64">
        <v>8002749292</v>
      </c>
      <c r="D211" s="96" t="s">
        <v>127</v>
      </c>
      <c r="E211" s="77">
        <v>42684</v>
      </c>
      <c r="F211" s="86">
        <v>374906</v>
      </c>
      <c r="G211" s="95" t="s">
        <v>37</v>
      </c>
    </row>
    <row r="212" spans="1:7" ht="15">
      <c r="A212" s="59" t="s">
        <v>63</v>
      </c>
      <c r="B212" s="5"/>
      <c r="C212" s="64">
        <v>8002746939</v>
      </c>
      <c r="D212" s="96" t="s">
        <v>127</v>
      </c>
      <c r="E212" s="77">
        <v>42684</v>
      </c>
      <c r="F212" s="86">
        <v>1390622.5</v>
      </c>
      <c r="G212" s="95" t="s">
        <v>37</v>
      </c>
    </row>
    <row r="213" spans="1:7" ht="15">
      <c r="A213" s="59" t="s">
        <v>63</v>
      </c>
      <c r="B213" s="5"/>
      <c r="C213" s="64">
        <v>8002765672</v>
      </c>
      <c r="D213" s="96" t="s">
        <v>127</v>
      </c>
      <c r="E213" s="77">
        <v>42723</v>
      </c>
      <c r="F213" s="86">
        <v>320677.17</v>
      </c>
      <c r="G213" s="95" t="s">
        <v>37</v>
      </c>
    </row>
    <row r="214" spans="1:7" ht="15">
      <c r="A214" s="59" t="s">
        <v>63</v>
      </c>
      <c r="B214" s="5"/>
      <c r="C214" s="64">
        <v>8002765675</v>
      </c>
      <c r="D214" s="96" t="s">
        <v>127</v>
      </c>
      <c r="E214" s="77">
        <v>42723</v>
      </c>
      <c r="F214" s="86">
        <v>208743</v>
      </c>
      <c r="G214" s="95" t="s">
        <v>37</v>
      </c>
    </row>
    <row r="215" spans="1:7" ht="15">
      <c r="A215" s="59" t="s">
        <v>63</v>
      </c>
      <c r="B215" s="5"/>
      <c r="C215" s="64">
        <v>8002796833</v>
      </c>
      <c r="D215" s="96" t="s">
        <v>127</v>
      </c>
      <c r="E215" s="77">
        <v>42755</v>
      </c>
      <c r="F215" s="86">
        <v>1087955</v>
      </c>
      <c r="G215" s="95" t="s">
        <v>37</v>
      </c>
    </row>
    <row r="216" spans="1:7" ht="15">
      <c r="A216" s="59" t="s">
        <v>63</v>
      </c>
      <c r="B216" s="5"/>
      <c r="C216" s="64">
        <v>8002796832</v>
      </c>
      <c r="D216" s="96" t="s">
        <v>127</v>
      </c>
      <c r="E216" s="77">
        <v>42755</v>
      </c>
      <c r="F216" s="86">
        <v>484144</v>
      </c>
      <c r="G216" s="95" t="s">
        <v>37</v>
      </c>
    </row>
    <row r="217" spans="1:7" ht="15">
      <c r="A217" s="59" t="s">
        <v>63</v>
      </c>
      <c r="B217" s="5"/>
      <c r="C217" s="64">
        <v>8002796830</v>
      </c>
      <c r="D217" s="96" t="s">
        <v>127</v>
      </c>
      <c r="E217" s="77">
        <v>42755</v>
      </c>
      <c r="F217" s="86">
        <v>320677.17</v>
      </c>
      <c r="G217" s="95" t="s">
        <v>37</v>
      </c>
    </row>
    <row r="218" spans="1:7" ht="15">
      <c r="A218" s="59" t="s">
        <v>63</v>
      </c>
      <c r="B218" s="5"/>
      <c r="C218" s="64">
        <v>8002796831</v>
      </c>
      <c r="D218" s="96" t="s">
        <v>127</v>
      </c>
      <c r="E218" s="77">
        <v>42755</v>
      </c>
      <c r="F218" s="86">
        <v>208743</v>
      </c>
      <c r="G218" s="95" t="s">
        <v>37</v>
      </c>
    </row>
    <row r="219" spans="1:7" ht="15">
      <c r="A219" s="59" t="s">
        <v>63</v>
      </c>
      <c r="B219" s="5"/>
      <c r="C219" s="64">
        <v>8002765677</v>
      </c>
      <c r="D219" s="96" t="s">
        <v>127</v>
      </c>
      <c r="E219" s="77">
        <v>42755</v>
      </c>
      <c r="F219" s="86">
        <v>1975571.25</v>
      </c>
      <c r="G219" s="95" t="s">
        <v>37</v>
      </c>
    </row>
    <row r="220" spans="1:7" ht="15">
      <c r="A220" s="59" t="s">
        <v>63</v>
      </c>
      <c r="B220" s="5"/>
      <c r="C220" s="64">
        <v>8002765678</v>
      </c>
      <c r="D220" s="96" t="s">
        <v>127</v>
      </c>
      <c r="E220" s="77">
        <v>42755</v>
      </c>
      <c r="F220" s="86">
        <v>572897.5</v>
      </c>
      <c r="G220" s="95" t="s">
        <v>37</v>
      </c>
    </row>
    <row r="221" spans="1:7" ht="15">
      <c r="A221" s="59" t="s">
        <v>63</v>
      </c>
      <c r="B221" s="5"/>
      <c r="C221" s="64">
        <v>8002800473</v>
      </c>
      <c r="D221" s="96" t="s">
        <v>127</v>
      </c>
      <c r="E221" s="77">
        <v>42759</v>
      </c>
      <c r="F221" s="86">
        <v>320677.17</v>
      </c>
      <c r="G221" s="95" t="s">
        <v>37</v>
      </c>
    </row>
    <row r="222" spans="1:7" ht="15">
      <c r="A222" s="59" t="s">
        <v>63</v>
      </c>
      <c r="B222" s="5"/>
      <c r="C222" s="64">
        <v>8002800474</v>
      </c>
      <c r="D222" s="96" t="s">
        <v>127</v>
      </c>
      <c r="E222" s="77">
        <v>42759</v>
      </c>
      <c r="F222" s="86">
        <v>208743</v>
      </c>
      <c r="G222" s="95" t="s">
        <v>37</v>
      </c>
    </row>
    <row r="223" spans="1:7" ht="15">
      <c r="A223" s="59" t="s">
        <v>63</v>
      </c>
      <c r="B223" s="5"/>
      <c r="C223" s="64">
        <v>8002765673</v>
      </c>
      <c r="D223" s="96" t="s">
        <v>127</v>
      </c>
      <c r="E223" s="77">
        <v>42766</v>
      </c>
      <c r="F223" s="86">
        <v>1975571.25</v>
      </c>
      <c r="G223" s="95" t="s">
        <v>37</v>
      </c>
    </row>
    <row r="224" spans="1:7" ht="15">
      <c r="A224" s="59" t="s">
        <v>63</v>
      </c>
      <c r="B224" s="5"/>
      <c r="C224" s="64">
        <v>8002765674</v>
      </c>
      <c r="D224" s="96" t="s">
        <v>127</v>
      </c>
      <c r="E224" s="77">
        <v>42766</v>
      </c>
      <c r="F224" s="86">
        <v>572897.5</v>
      </c>
      <c r="G224" s="95" t="s">
        <v>37</v>
      </c>
    </row>
    <row r="225" spans="1:7" ht="15">
      <c r="A225" s="59" t="s">
        <v>63</v>
      </c>
      <c r="B225" s="5"/>
      <c r="C225" s="64">
        <v>8002745967</v>
      </c>
      <c r="D225" s="96" t="s">
        <v>127</v>
      </c>
      <c r="E225" s="77">
        <v>42676</v>
      </c>
      <c r="F225" s="86">
        <v>184758</v>
      </c>
      <c r="G225" s="95" t="s">
        <v>37</v>
      </c>
    </row>
    <row r="226" spans="1:7" ht="15">
      <c r="A226" s="59" t="s">
        <v>63</v>
      </c>
      <c r="B226" s="5"/>
      <c r="C226" s="64">
        <v>8002801560</v>
      </c>
      <c r="D226" s="96" t="s">
        <v>127</v>
      </c>
      <c r="E226" s="77">
        <v>42761</v>
      </c>
      <c r="F226" s="86">
        <v>298800</v>
      </c>
      <c r="G226" s="95" t="s">
        <v>37</v>
      </c>
    </row>
    <row r="227" spans="1:7" ht="15">
      <c r="A227" s="59" t="s">
        <v>64</v>
      </c>
      <c r="B227" s="5"/>
      <c r="C227" s="64" t="s">
        <v>92</v>
      </c>
      <c r="D227" s="96" t="s">
        <v>127</v>
      </c>
      <c r="E227" s="77">
        <v>42753</v>
      </c>
      <c r="F227" s="86">
        <v>3200000</v>
      </c>
      <c r="G227" s="95" t="s">
        <v>37</v>
      </c>
    </row>
    <row r="228" spans="1:7" ht="15">
      <c r="A228" s="59" t="s">
        <v>64</v>
      </c>
      <c r="B228" s="5"/>
      <c r="C228" s="64" t="s">
        <v>93</v>
      </c>
      <c r="D228" s="96" t="s">
        <v>127</v>
      </c>
      <c r="E228" s="77">
        <v>42810</v>
      </c>
      <c r="F228" s="86">
        <v>1584000</v>
      </c>
      <c r="G228" s="95" t="s">
        <v>37</v>
      </c>
    </row>
    <row r="229" spans="1:7" ht="15">
      <c r="A229" s="59" t="s">
        <v>64</v>
      </c>
      <c r="B229" s="5"/>
      <c r="C229" s="64" t="s">
        <v>94</v>
      </c>
      <c r="D229" s="96" t="s">
        <v>127</v>
      </c>
      <c r="E229" s="77">
        <v>42810</v>
      </c>
      <c r="F229" s="86">
        <v>542000</v>
      </c>
      <c r="G229" s="95" t="s">
        <v>37</v>
      </c>
    </row>
    <row r="230" spans="1:7" ht="15">
      <c r="A230" s="59" t="s">
        <v>61</v>
      </c>
      <c r="B230" s="5"/>
      <c r="C230" s="64">
        <v>4065000351</v>
      </c>
      <c r="D230" s="96" t="s">
        <v>127</v>
      </c>
      <c r="E230" s="77">
        <v>42726</v>
      </c>
      <c r="F230" s="86">
        <v>175551</v>
      </c>
      <c r="G230" s="95" t="s">
        <v>37</v>
      </c>
    </row>
    <row r="231" spans="1:7" ht="15">
      <c r="A231" s="59" t="s">
        <v>58</v>
      </c>
      <c r="B231" s="5"/>
      <c r="C231" s="64">
        <v>542730</v>
      </c>
      <c r="D231" s="96" t="s">
        <v>46</v>
      </c>
      <c r="E231" s="77">
        <v>42765</v>
      </c>
      <c r="F231" s="86">
        <v>246.2</v>
      </c>
      <c r="G231" s="95" t="s">
        <v>37</v>
      </c>
    </row>
    <row r="232" spans="1:7" ht="15">
      <c r="A232" s="59" t="s">
        <v>58</v>
      </c>
      <c r="B232" s="5"/>
      <c r="C232" s="64">
        <v>543076</v>
      </c>
      <c r="D232" s="96" t="str">
        <f aca="true" t="shared" si="11" ref="D232:D237">D231</f>
        <v>DOC</v>
      </c>
      <c r="E232" s="77">
        <v>42766</v>
      </c>
      <c r="F232" s="86">
        <v>3847.9</v>
      </c>
      <c r="G232" s="95" t="str">
        <f aca="true" t="shared" si="12" ref="G232:G237">G231</f>
        <v>VSI</v>
      </c>
    </row>
    <row r="233" spans="1:7" ht="15">
      <c r="A233" s="59" t="s">
        <v>58</v>
      </c>
      <c r="B233" s="5"/>
      <c r="C233" s="64">
        <v>543077</v>
      </c>
      <c r="D233" s="96" t="str">
        <f t="shared" si="11"/>
        <v>DOC</v>
      </c>
      <c r="E233" s="77">
        <v>42767</v>
      </c>
      <c r="F233" s="86">
        <v>418.3</v>
      </c>
      <c r="G233" s="95" t="str">
        <f t="shared" si="12"/>
        <v>VSI</v>
      </c>
    </row>
    <row r="234" spans="1:7" ht="15">
      <c r="A234" s="59" t="s">
        <v>58</v>
      </c>
      <c r="B234" s="5"/>
      <c r="C234" s="64">
        <v>543122</v>
      </c>
      <c r="D234" s="96" t="str">
        <f t="shared" si="11"/>
        <v>DOC</v>
      </c>
      <c r="E234" s="77">
        <v>42767</v>
      </c>
      <c r="F234" s="86">
        <v>1254.55</v>
      </c>
      <c r="G234" s="95" t="str">
        <f t="shared" si="12"/>
        <v>VSI</v>
      </c>
    </row>
    <row r="235" spans="1:7" ht="15">
      <c r="A235" s="59" t="s">
        <v>58</v>
      </c>
      <c r="B235" s="5"/>
      <c r="C235" s="64">
        <v>543123</v>
      </c>
      <c r="D235" s="96" t="str">
        <f t="shared" si="11"/>
        <v>DOC</v>
      </c>
      <c r="E235" s="77">
        <v>42767</v>
      </c>
      <c r="F235" s="86">
        <v>1312.8</v>
      </c>
      <c r="G235" s="95" t="str">
        <f t="shared" si="12"/>
        <v>VSI</v>
      </c>
    </row>
    <row r="236" spans="1:7" ht="15">
      <c r="A236" s="59" t="s">
        <v>58</v>
      </c>
      <c r="B236" s="5"/>
      <c r="C236" s="64">
        <v>543128</v>
      </c>
      <c r="D236" s="96" t="str">
        <f t="shared" si="11"/>
        <v>DOC</v>
      </c>
      <c r="E236" s="77">
        <v>42766</v>
      </c>
      <c r="F236" s="86">
        <v>978.85</v>
      </c>
      <c r="G236" s="95" t="str">
        <f t="shared" si="12"/>
        <v>VSI</v>
      </c>
    </row>
    <row r="237" spans="1:7" ht="15">
      <c r="A237" s="59" t="s">
        <v>58</v>
      </c>
      <c r="B237" s="5"/>
      <c r="C237" s="64">
        <v>543205</v>
      </c>
      <c r="D237" s="96" t="str">
        <f t="shared" si="11"/>
        <v>DOC</v>
      </c>
      <c r="E237" s="77">
        <v>42766</v>
      </c>
      <c r="F237" s="86">
        <v>566.95</v>
      </c>
      <c r="G237" s="95" t="str">
        <f t="shared" si="12"/>
        <v>VSI</v>
      </c>
    </row>
    <row r="238" spans="1:7" ht="15">
      <c r="A238" s="59" t="s">
        <v>58</v>
      </c>
      <c r="B238" s="5"/>
      <c r="C238" s="64">
        <v>543271</v>
      </c>
      <c r="D238" s="96" t="str">
        <f>D236</f>
        <v>DOC</v>
      </c>
      <c r="E238" s="77">
        <v>42768</v>
      </c>
      <c r="F238" s="86">
        <v>1318.5</v>
      </c>
      <c r="G238" s="95" t="str">
        <f>G236</f>
        <v>VSI</v>
      </c>
    </row>
    <row r="239" spans="1:7" ht="15">
      <c r="A239" s="59" t="s">
        <v>58</v>
      </c>
      <c r="B239" s="5"/>
      <c r="C239" s="64">
        <v>543347</v>
      </c>
      <c r="D239" s="96" t="str">
        <f>D237</f>
        <v>DOC</v>
      </c>
      <c r="E239" s="77">
        <v>42773</v>
      </c>
      <c r="F239" s="86">
        <v>1079.7</v>
      </c>
      <c r="G239" s="95" t="str">
        <f>G237</f>
        <v>VSI</v>
      </c>
    </row>
    <row r="240" spans="1:7" ht="15">
      <c r="A240" s="59" t="s">
        <v>58</v>
      </c>
      <c r="B240" s="5"/>
      <c r="C240" s="64">
        <v>543455</v>
      </c>
      <c r="D240" s="96" t="str">
        <f>D238</f>
        <v>DOC</v>
      </c>
      <c r="E240" s="77">
        <v>42772</v>
      </c>
      <c r="F240" s="86">
        <v>1127.3</v>
      </c>
      <c r="G240" s="95" t="str">
        <f>G238</f>
        <v>VSI</v>
      </c>
    </row>
    <row r="241" spans="1:7" ht="15">
      <c r="A241" s="59" t="s">
        <v>58</v>
      </c>
      <c r="B241" s="5"/>
      <c r="C241" s="64">
        <v>543456</v>
      </c>
      <c r="D241" s="96" t="str">
        <f aca="true" t="shared" si="13" ref="D241:D304">D240</f>
        <v>DOC</v>
      </c>
      <c r="E241" s="77">
        <v>42773</v>
      </c>
      <c r="F241" s="86">
        <v>981.15</v>
      </c>
      <c r="G241" s="95" t="str">
        <f aca="true" t="shared" si="14" ref="G241:G304">G240</f>
        <v>VSI</v>
      </c>
    </row>
    <row r="242" spans="1:7" ht="15">
      <c r="A242" s="59" t="s">
        <v>58</v>
      </c>
      <c r="B242" s="5"/>
      <c r="C242" s="64">
        <v>543459</v>
      </c>
      <c r="D242" s="96" t="str">
        <f t="shared" si="13"/>
        <v>DOC</v>
      </c>
      <c r="E242" s="77">
        <v>42773</v>
      </c>
      <c r="F242" s="86">
        <v>4148.9</v>
      </c>
      <c r="G242" s="95" t="str">
        <f t="shared" si="14"/>
        <v>VSI</v>
      </c>
    </row>
    <row r="243" spans="1:7" ht="15">
      <c r="A243" s="59" t="s">
        <v>58</v>
      </c>
      <c r="B243" s="5"/>
      <c r="C243" s="64">
        <v>543460</v>
      </c>
      <c r="D243" s="96" t="str">
        <f t="shared" si="13"/>
        <v>DOC</v>
      </c>
      <c r="E243" s="77">
        <v>42774</v>
      </c>
      <c r="F243" s="86">
        <v>1236.8</v>
      </c>
      <c r="G243" s="95" t="str">
        <f t="shared" si="14"/>
        <v>VSI</v>
      </c>
    </row>
    <row r="244" spans="1:7" ht="15">
      <c r="A244" s="59" t="s">
        <v>58</v>
      </c>
      <c r="B244" s="5"/>
      <c r="C244" s="64">
        <v>543470</v>
      </c>
      <c r="D244" s="96" t="str">
        <f t="shared" si="13"/>
        <v>DOC</v>
      </c>
      <c r="E244" s="77">
        <v>42775</v>
      </c>
      <c r="F244" s="86">
        <v>1015.4</v>
      </c>
      <c r="G244" s="95" t="str">
        <f t="shared" si="14"/>
        <v>VSI</v>
      </c>
    </row>
    <row r="245" spans="1:7" ht="15">
      <c r="A245" s="59" t="s">
        <v>58</v>
      </c>
      <c r="B245" s="5"/>
      <c r="C245" s="64">
        <v>543482</v>
      </c>
      <c r="D245" s="96" t="str">
        <f t="shared" si="13"/>
        <v>DOC</v>
      </c>
      <c r="E245" s="77">
        <v>42775</v>
      </c>
      <c r="F245" s="86">
        <v>613.65</v>
      </c>
      <c r="G245" s="95" t="str">
        <f t="shared" si="14"/>
        <v>VSI</v>
      </c>
    </row>
    <row r="246" spans="1:7" ht="15">
      <c r="A246" s="59" t="s">
        <v>58</v>
      </c>
      <c r="B246" s="5"/>
      <c r="C246" s="64">
        <v>543554</v>
      </c>
      <c r="D246" s="96" t="str">
        <f t="shared" si="13"/>
        <v>DOC</v>
      </c>
      <c r="E246" s="77">
        <v>42780</v>
      </c>
      <c r="F246" s="86">
        <v>3845.4</v>
      </c>
      <c r="G246" s="95" t="str">
        <f t="shared" si="14"/>
        <v>VSI</v>
      </c>
    </row>
    <row r="247" spans="1:7" ht="15">
      <c r="A247" s="59" t="s">
        <v>58</v>
      </c>
      <c r="B247" s="5"/>
      <c r="C247" s="64">
        <v>543555</v>
      </c>
      <c r="D247" s="96" t="str">
        <f t="shared" si="13"/>
        <v>DOC</v>
      </c>
      <c r="E247" s="77">
        <v>42780</v>
      </c>
      <c r="F247" s="86">
        <v>1116.05</v>
      </c>
      <c r="G247" s="95" t="str">
        <f t="shared" si="14"/>
        <v>VSI</v>
      </c>
    </row>
    <row r="248" spans="1:7" ht="15">
      <c r="A248" s="59" t="s">
        <v>58</v>
      </c>
      <c r="B248" s="5"/>
      <c r="C248" s="64">
        <v>543556</v>
      </c>
      <c r="D248" s="96" t="str">
        <f t="shared" si="13"/>
        <v>DOC</v>
      </c>
      <c r="E248" s="77">
        <v>42780</v>
      </c>
      <c r="F248" s="86">
        <v>1135.25</v>
      </c>
      <c r="G248" s="95" t="str">
        <f t="shared" si="14"/>
        <v>VSI</v>
      </c>
    </row>
    <row r="249" spans="1:7" ht="15">
      <c r="A249" s="59" t="s">
        <v>58</v>
      </c>
      <c r="B249" s="5"/>
      <c r="C249" s="64">
        <v>543557</v>
      </c>
      <c r="D249" s="96" t="str">
        <f t="shared" si="13"/>
        <v>DOC</v>
      </c>
      <c r="E249" s="77">
        <v>42780</v>
      </c>
      <c r="F249" s="86">
        <v>556.05</v>
      </c>
      <c r="G249" s="95" t="str">
        <f t="shared" si="14"/>
        <v>VSI</v>
      </c>
    </row>
    <row r="250" spans="1:7" ht="15">
      <c r="A250" s="59" t="s">
        <v>58</v>
      </c>
      <c r="B250" s="5"/>
      <c r="C250" s="64">
        <v>543584</v>
      </c>
      <c r="D250" s="96" t="str">
        <f t="shared" si="13"/>
        <v>DOC</v>
      </c>
      <c r="E250" s="77">
        <v>42782</v>
      </c>
      <c r="F250" s="86">
        <v>2387.5</v>
      </c>
      <c r="G250" s="95" t="str">
        <f t="shared" si="14"/>
        <v>VSI</v>
      </c>
    </row>
    <row r="251" spans="1:7" ht="15">
      <c r="A251" s="59" t="s">
        <v>58</v>
      </c>
      <c r="B251" s="5"/>
      <c r="C251" s="64">
        <v>543594</v>
      </c>
      <c r="D251" s="96" t="str">
        <f t="shared" si="13"/>
        <v>DOC</v>
      </c>
      <c r="E251" s="77">
        <v>42781</v>
      </c>
      <c r="F251" s="86">
        <v>728.15</v>
      </c>
      <c r="G251" s="95" t="str">
        <f t="shared" si="14"/>
        <v>VSI</v>
      </c>
    </row>
    <row r="252" spans="1:7" ht="15">
      <c r="A252" s="59" t="s">
        <v>58</v>
      </c>
      <c r="B252" s="5"/>
      <c r="C252" s="64">
        <v>543666</v>
      </c>
      <c r="D252" s="96" t="str">
        <f t="shared" si="13"/>
        <v>DOC</v>
      </c>
      <c r="E252" s="77">
        <v>42783</v>
      </c>
      <c r="F252" s="86">
        <v>3809.05</v>
      </c>
      <c r="G252" s="95" t="str">
        <f t="shared" si="14"/>
        <v>VSI</v>
      </c>
    </row>
    <row r="253" spans="1:7" ht="15">
      <c r="A253" s="59" t="s">
        <v>58</v>
      </c>
      <c r="B253" s="5"/>
      <c r="C253" s="64">
        <v>543667</v>
      </c>
      <c r="D253" s="96" t="str">
        <f t="shared" si="13"/>
        <v>DOC</v>
      </c>
      <c r="E253" s="77">
        <v>42782</v>
      </c>
      <c r="F253" s="86">
        <v>657</v>
      </c>
      <c r="G253" s="95" t="str">
        <f t="shared" si="14"/>
        <v>VSI</v>
      </c>
    </row>
    <row r="254" spans="1:7" ht="15">
      <c r="A254" s="59" t="s">
        <v>58</v>
      </c>
      <c r="B254" s="5"/>
      <c r="C254" s="64">
        <v>543705</v>
      </c>
      <c r="D254" s="96" t="str">
        <f t="shared" si="13"/>
        <v>DOC</v>
      </c>
      <c r="E254" s="77">
        <v>42782</v>
      </c>
      <c r="F254" s="86">
        <v>1002</v>
      </c>
      <c r="G254" s="95" t="str">
        <f t="shared" si="14"/>
        <v>VSI</v>
      </c>
    </row>
    <row r="255" spans="1:7" ht="15">
      <c r="A255" s="59" t="s">
        <v>58</v>
      </c>
      <c r="B255" s="5"/>
      <c r="C255" s="64">
        <v>543741</v>
      </c>
      <c r="D255" s="96" t="str">
        <f t="shared" si="13"/>
        <v>DOC</v>
      </c>
      <c r="E255" s="77">
        <v>42782</v>
      </c>
      <c r="F255" s="86">
        <v>200</v>
      </c>
      <c r="G255" s="95" t="str">
        <f t="shared" si="14"/>
        <v>VSI</v>
      </c>
    </row>
    <row r="256" spans="1:7" ht="15">
      <c r="A256" s="59" t="s">
        <v>58</v>
      </c>
      <c r="B256" s="5"/>
      <c r="C256" s="64">
        <v>543776</v>
      </c>
      <c r="D256" s="96" t="str">
        <f t="shared" si="13"/>
        <v>DOC</v>
      </c>
      <c r="E256" s="77">
        <v>42789</v>
      </c>
      <c r="F256" s="86">
        <v>622.9</v>
      </c>
      <c r="G256" s="95" t="str">
        <f t="shared" si="14"/>
        <v>VSI</v>
      </c>
    </row>
    <row r="257" spans="1:7" ht="15">
      <c r="A257" s="59" t="s">
        <v>58</v>
      </c>
      <c r="B257" s="5"/>
      <c r="C257" s="64">
        <v>543782</v>
      </c>
      <c r="D257" s="96" t="str">
        <f t="shared" si="13"/>
        <v>DOC</v>
      </c>
      <c r="E257" s="77">
        <v>42787</v>
      </c>
      <c r="F257" s="86">
        <v>1105.1</v>
      </c>
      <c r="G257" s="95" t="str">
        <f t="shared" si="14"/>
        <v>VSI</v>
      </c>
    </row>
    <row r="258" spans="1:7" ht="15">
      <c r="A258" s="59" t="s">
        <v>58</v>
      </c>
      <c r="B258" s="5"/>
      <c r="C258" s="64">
        <v>543783</v>
      </c>
      <c r="D258" s="96" t="str">
        <f t="shared" si="13"/>
        <v>DOC</v>
      </c>
      <c r="E258" s="77">
        <v>42787</v>
      </c>
      <c r="F258" s="86">
        <v>765.65</v>
      </c>
      <c r="G258" s="95" t="str">
        <f t="shared" si="14"/>
        <v>VSI</v>
      </c>
    </row>
    <row r="259" spans="1:7" ht="15">
      <c r="A259" s="59" t="s">
        <v>58</v>
      </c>
      <c r="B259" s="5"/>
      <c r="C259" s="64">
        <v>543784</v>
      </c>
      <c r="D259" s="96" t="str">
        <f t="shared" si="13"/>
        <v>DOC</v>
      </c>
      <c r="E259" s="77">
        <v>42787</v>
      </c>
      <c r="F259" s="86">
        <v>1663.8</v>
      </c>
      <c r="G259" s="95" t="str">
        <f t="shared" si="14"/>
        <v>VSI</v>
      </c>
    </row>
    <row r="260" spans="1:7" ht="15">
      <c r="A260" s="59" t="s">
        <v>58</v>
      </c>
      <c r="B260" s="5"/>
      <c r="C260" s="64">
        <v>543888</v>
      </c>
      <c r="D260" s="96" t="str">
        <f t="shared" si="13"/>
        <v>DOC</v>
      </c>
      <c r="E260" s="77">
        <v>42795</v>
      </c>
      <c r="F260" s="86">
        <v>3672.5</v>
      </c>
      <c r="G260" s="95" t="str">
        <f t="shared" si="14"/>
        <v>VSI</v>
      </c>
    </row>
    <row r="261" spans="1:7" ht="15">
      <c r="A261" s="59" t="s">
        <v>58</v>
      </c>
      <c r="B261" s="5"/>
      <c r="C261" s="64">
        <v>543905</v>
      </c>
      <c r="D261" s="96" t="str">
        <f t="shared" si="13"/>
        <v>DOC</v>
      </c>
      <c r="E261" s="77">
        <v>42788</v>
      </c>
      <c r="F261" s="86">
        <v>2017.5</v>
      </c>
      <c r="G261" s="95" t="str">
        <f t="shared" si="14"/>
        <v>VSI</v>
      </c>
    </row>
    <row r="262" spans="1:7" ht="15">
      <c r="A262" s="59" t="s">
        <v>58</v>
      </c>
      <c r="B262" s="5"/>
      <c r="C262" s="64">
        <v>543931</v>
      </c>
      <c r="D262" s="96" t="str">
        <f t="shared" si="13"/>
        <v>DOC</v>
      </c>
      <c r="E262" s="77">
        <v>42789</v>
      </c>
      <c r="F262" s="86">
        <v>969</v>
      </c>
      <c r="G262" s="95" t="str">
        <f t="shared" si="14"/>
        <v>VSI</v>
      </c>
    </row>
    <row r="263" spans="1:7" ht="15">
      <c r="A263" s="59" t="s">
        <v>58</v>
      </c>
      <c r="B263" s="5"/>
      <c r="C263" s="64">
        <v>543966</v>
      </c>
      <c r="D263" s="96" t="str">
        <f t="shared" si="13"/>
        <v>DOC</v>
      </c>
      <c r="E263" s="77">
        <v>42795</v>
      </c>
      <c r="F263" s="86">
        <v>382.8</v>
      </c>
      <c r="G263" s="95" t="str">
        <f t="shared" si="14"/>
        <v>VSI</v>
      </c>
    </row>
    <row r="264" spans="1:7" ht="15">
      <c r="A264" s="59" t="s">
        <v>58</v>
      </c>
      <c r="B264" s="5"/>
      <c r="C264" s="64">
        <v>543977</v>
      </c>
      <c r="D264" s="96" t="str">
        <f t="shared" si="13"/>
        <v>DOC</v>
      </c>
      <c r="E264" s="77">
        <v>42801</v>
      </c>
      <c r="F264" s="86">
        <v>3695.9</v>
      </c>
      <c r="G264" s="95" t="str">
        <f t="shared" si="14"/>
        <v>VSI</v>
      </c>
    </row>
    <row r="265" spans="1:7" ht="15">
      <c r="A265" s="59" t="s">
        <v>58</v>
      </c>
      <c r="B265" s="5"/>
      <c r="C265" s="64">
        <v>544015</v>
      </c>
      <c r="D265" s="96" t="str">
        <f t="shared" si="13"/>
        <v>DOC</v>
      </c>
      <c r="E265" s="77">
        <v>42794</v>
      </c>
      <c r="F265" s="86">
        <v>1133.55</v>
      </c>
      <c r="G265" s="95" t="str">
        <f t="shared" si="14"/>
        <v>VSI</v>
      </c>
    </row>
    <row r="266" spans="1:7" ht="15">
      <c r="A266" s="59" t="s">
        <v>58</v>
      </c>
      <c r="B266" s="5"/>
      <c r="C266" s="64">
        <v>544016</v>
      </c>
      <c r="D266" s="96" t="str">
        <f t="shared" si="13"/>
        <v>DOC</v>
      </c>
      <c r="E266" s="77">
        <v>42811</v>
      </c>
      <c r="F266" s="86">
        <v>154.55</v>
      </c>
      <c r="G266" s="95" t="str">
        <f t="shared" si="14"/>
        <v>VSI</v>
      </c>
    </row>
    <row r="267" spans="1:7" ht="15">
      <c r="A267" s="59" t="s">
        <v>58</v>
      </c>
      <c r="B267" s="5"/>
      <c r="C267" s="64">
        <v>544017</v>
      </c>
      <c r="D267" s="96" t="str">
        <f t="shared" si="13"/>
        <v>DOC</v>
      </c>
      <c r="E267" s="77">
        <v>42823</v>
      </c>
      <c r="F267" s="86">
        <v>240.7</v>
      </c>
      <c r="G267" s="95" t="str">
        <f t="shared" si="14"/>
        <v>VSI</v>
      </c>
    </row>
    <row r="268" spans="1:7" ht="15">
      <c r="A268" s="59" t="s">
        <v>58</v>
      </c>
      <c r="B268" s="5"/>
      <c r="C268" s="64">
        <v>544018</v>
      </c>
      <c r="D268" s="96" t="str">
        <f t="shared" si="13"/>
        <v>DOC</v>
      </c>
      <c r="E268" s="77">
        <v>42795</v>
      </c>
      <c r="F268" s="86">
        <v>703.25</v>
      </c>
      <c r="G268" s="95" t="str">
        <f t="shared" si="14"/>
        <v>VSI</v>
      </c>
    </row>
    <row r="269" spans="1:7" ht="15">
      <c r="A269" s="59" t="s">
        <v>58</v>
      </c>
      <c r="B269" s="5"/>
      <c r="C269" s="64">
        <v>544019</v>
      </c>
      <c r="D269" s="96" t="str">
        <f t="shared" si="13"/>
        <v>DOC</v>
      </c>
      <c r="E269" s="77">
        <v>42794</v>
      </c>
      <c r="F269" s="86">
        <v>1158.55</v>
      </c>
      <c r="G269" s="95" t="str">
        <f t="shared" si="14"/>
        <v>VSI</v>
      </c>
    </row>
    <row r="270" spans="1:7" ht="15">
      <c r="A270" s="59" t="s">
        <v>58</v>
      </c>
      <c r="B270" s="5"/>
      <c r="C270" s="64">
        <v>544024</v>
      </c>
      <c r="D270" s="96" t="str">
        <f t="shared" si="13"/>
        <v>DOC</v>
      </c>
      <c r="E270" s="77">
        <v>42795</v>
      </c>
      <c r="F270" s="86">
        <v>632.4</v>
      </c>
      <c r="G270" s="95" t="str">
        <f t="shared" si="14"/>
        <v>VSI</v>
      </c>
    </row>
    <row r="271" spans="1:7" ht="15">
      <c r="A271" s="59" t="s">
        <v>58</v>
      </c>
      <c r="B271" s="5"/>
      <c r="C271" s="64">
        <v>544159</v>
      </c>
      <c r="D271" s="96" t="str">
        <f t="shared" si="13"/>
        <v>DOC</v>
      </c>
      <c r="E271" s="77">
        <v>42796</v>
      </c>
      <c r="F271" s="86">
        <v>951</v>
      </c>
      <c r="G271" s="95" t="str">
        <f t="shared" si="14"/>
        <v>VSI</v>
      </c>
    </row>
    <row r="272" spans="1:7" ht="15">
      <c r="A272" s="59" t="s">
        <v>58</v>
      </c>
      <c r="B272" s="5"/>
      <c r="C272" s="64">
        <v>544206</v>
      </c>
      <c r="D272" s="96" t="str">
        <f t="shared" si="13"/>
        <v>DOC</v>
      </c>
      <c r="E272" s="77">
        <v>42801</v>
      </c>
      <c r="F272" s="86">
        <v>4182.9</v>
      </c>
      <c r="G272" s="95" t="str">
        <f t="shared" si="14"/>
        <v>VSI</v>
      </c>
    </row>
    <row r="273" spans="1:7" ht="15">
      <c r="A273" s="59" t="s">
        <v>58</v>
      </c>
      <c r="B273" s="5"/>
      <c r="C273" s="64">
        <v>544237</v>
      </c>
      <c r="D273" s="96" t="str">
        <f t="shared" si="13"/>
        <v>DOC</v>
      </c>
      <c r="E273" s="77">
        <v>42796</v>
      </c>
      <c r="F273" s="86">
        <v>303.25</v>
      </c>
      <c r="G273" s="95" t="str">
        <f t="shared" si="14"/>
        <v>VSI</v>
      </c>
    </row>
    <row r="274" spans="1:7" ht="15">
      <c r="A274" s="59" t="s">
        <v>58</v>
      </c>
      <c r="B274" s="5"/>
      <c r="C274" s="64">
        <v>544267</v>
      </c>
      <c r="D274" s="96" t="str">
        <f t="shared" si="13"/>
        <v>DOC</v>
      </c>
      <c r="E274" s="77">
        <v>42800</v>
      </c>
      <c r="F274" s="86">
        <v>1348.05</v>
      </c>
      <c r="G274" s="95" t="str">
        <f t="shared" si="14"/>
        <v>VSI</v>
      </c>
    </row>
    <row r="275" spans="1:7" ht="15">
      <c r="A275" s="59" t="s">
        <v>58</v>
      </c>
      <c r="B275" s="5"/>
      <c r="C275" s="64">
        <v>544268</v>
      </c>
      <c r="D275" s="96" t="str">
        <f t="shared" si="13"/>
        <v>DOC</v>
      </c>
      <c r="E275" s="77">
        <v>42801</v>
      </c>
      <c r="F275" s="86">
        <v>1381.4</v>
      </c>
      <c r="G275" s="95" t="str">
        <f t="shared" si="14"/>
        <v>VSI</v>
      </c>
    </row>
    <row r="276" spans="1:7" ht="15">
      <c r="A276" s="59" t="s">
        <v>58</v>
      </c>
      <c r="B276" s="5"/>
      <c r="C276" s="64">
        <v>544269</v>
      </c>
      <c r="D276" s="96" t="str">
        <f t="shared" si="13"/>
        <v>DOC</v>
      </c>
      <c r="E276" s="77">
        <v>42801</v>
      </c>
      <c r="F276" s="86">
        <v>1371.15</v>
      </c>
      <c r="G276" s="95" t="str">
        <f t="shared" si="14"/>
        <v>VSI</v>
      </c>
    </row>
    <row r="277" spans="1:7" ht="15">
      <c r="A277" s="59" t="s">
        <v>58</v>
      </c>
      <c r="B277" s="5"/>
      <c r="C277" s="64">
        <v>544366</v>
      </c>
      <c r="D277" s="96" t="str">
        <f t="shared" si="13"/>
        <v>DOC</v>
      </c>
      <c r="E277" s="77">
        <v>42801</v>
      </c>
      <c r="F277" s="86">
        <v>8667</v>
      </c>
      <c r="G277" s="95" t="str">
        <f t="shared" si="14"/>
        <v>VSI</v>
      </c>
    </row>
    <row r="278" spans="1:7" ht="15">
      <c r="A278" s="59" t="s">
        <v>58</v>
      </c>
      <c r="B278" s="5"/>
      <c r="C278" s="64">
        <v>544374</v>
      </c>
      <c r="D278" s="96" t="str">
        <f t="shared" si="13"/>
        <v>DOC</v>
      </c>
      <c r="E278" s="77">
        <v>42801</v>
      </c>
      <c r="F278" s="86">
        <v>733.4</v>
      </c>
      <c r="G278" s="95" t="str">
        <f t="shared" si="14"/>
        <v>VSI</v>
      </c>
    </row>
    <row r="279" spans="1:7" ht="15">
      <c r="A279" s="59" t="s">
        <v>58</v>
      </c>
      <c r="B279" s="5"/>
      <c r="C279" s="64">
        <v>544399</v>
      </c>
      <c r="D279" s="96" t="str">
        <f t="shared" si="13"/>
        <v>DOC</v>
      </c>
      <c r="E279" s="77">
        <v>42803</v>
      </c>
      <c r="F279" s="86">
        <v>1007.7</v>
      </c>
      <c r="G279" s="95" t="str">
        <f t="shared" si="14"/>
        <v>VSI</v>
      </c>
    </row>
    <row r="280" spans="1:7" ht="15">
      <c r="A280" s="59" t="s">
        <v>58</v>
      </c>
      <c r="B280" s="5"/>
      <c r="C280" s="64">
        <v>544420</v>
      </c>
      <c r="D280" s="96" t="str">
        <f t="shared" si="13"/>
        <v>DOC</v>
      </c>
      <c r="E280" s="77">
        <v>42808</v>
      </c>
      <c r="F280" s="86">
        <v>390.45</v>
      </c>
      <c r="G280" s="95" t="str">
        <f t="shared" si="14"/>
        <v>VSI</v>
      </c>
    </row>
    <row r="281" spans="1:7" ht="15">
      <c r="A281" s="59" t="s">
        <v>58</v>
      </c>
      <c r="B281" s="5"/>
      <c r="C281" s="64">
        <v>544481</v>
      </c>
      <c r="D281" s="96" t="str">
        <f t="shared" si="13"/>
        <v>DOC</v>
      </c>
      <c r="E281" s="77">
        <v>42808</v>
      </c>
      <c r="F281" s="86">
        <v>1187.85</v>
      </c>
      <c r="G281" s="95" t="str">
        <f t="shared" si="14"/>
        <v>VSI</v>
      </c>
    </row>
    <row r="282" spans="1:7" ht="15">
      <c r="A282" s="59" t="s">
        <v>58</v>
      </c>
      <c r="B282" s="5"/>
      <c r="C282" s="64">
        <v>544484</v>
      </c>
      <c r="D282" s="96" t="str">
        <f t="shared" si="13"/>
        <v>DOC</v>
      </c>
      <c r="E282" s="77">
        <v>42808</v>
      </c>
      <c r="F282" s="86">
        <v>3954.75</v>
      </c>
      <c r="G282" s="95" t="str">
        <f t="shared" si="14"/>
        <v>VSI</v>
      </c>
    </row>
    <row r="283" spans="1:7" ht="15">
      <c r="A283" s="59" t="s">
        <v>58</v>
      </c>
      <c r="B283" s="5"/>
      <c r="C283" s="64">
        <v>544499</v>
      </c>
      <c r="D283" s="96" t="str">
        <f t="shared" si="13"/>
        <v>DOC</v>
      </c>
      <c r="E283" s="77">
        <v>42810</v>
      </c>
      <c r="F283" s="86">
        <v>1047.9</v>
      </c>
      <c r="G283" s="95" t="str">
        <f t="shared" si="14"/>
        <v>VSI</v>
      </c>
    </row>
    <row r="284" spans="1:7" ht="15">
      <c r="A284" s="59" t="s">
        <v>58</v>
      </c>
      <c r="B284" s="5"/>
      <c r="C284" s="64">
        <v>544595</v>
      </c>
      <c r="D284" s="96" t="str">
        <f t="shared" si="13"/>
        <v>DOC</v>
      </c>
      <c r="E284" s="77">
        <v>42808</v>
      </c>
      <c r="F284" s="86">
        <v>820.9</v>
      </c>
      <c r="G284" s="95" t="str">
        <f t="shared" si="14"/>
        <v>VSI</v>
      </c>
    </row>
    <row r="285" spans="1:7" ht="15">
      <c r="A285" s="59" t="s">
        <v>58</v>
      </c>
      <c r="B285" s="5"/>
      <c r="C285" s="64">
        <v>544597</v>
      </c>
      <c r="D285" s="96" t="str">
        <f t="shared" si="13"/>
        <v>DOC</v>
      </c>
      <c r="E285" s="77">
        <v>42814</v>
      </c>
      <c r="F285" s="86">
        <v>3947</v>
      </c>
      <c r="G285" s="95" t="str">
        <f t="shared" si="14"/>
        <v>VSI</v>
      </c>
    </row>
    <row r="286" spans="1:7" ht="15">
      <c r="A286" s="59" t="s">
        <v>58</v>
      </c>
      <c r="B286" s="5"/>
      <c r="C286" s="64">
        <v>544599</v>
      </c>
      <c r="D286" s="96" t="str">
        <f t="shared" si="13"/>
        <v>DOC</v>
      </c>
      <c r="E286" s="77">
        <v>42808</v>
      </c>
      <c r="F286" s="86">
        <v>1179.75</v>
      </c>
      <c r="G286" s="95" t="str">
        <f t="shared" si="14"/>
        <v>VSI</v>
      </c>
    </row>
    <row r="287" spans="1:7" ht="15">
      <c r="A287" s="59" t="s">
        <v>58</v>
      </c>
      <c r="B287" s="5"/>
      <c r="C287" s="64">
        <v>544616</v>
      </c>
      <c r="D287" s="96" t="str">
        <f t="shared" si="13"/>
        <v>DOC</v>
      </c>
      <c r="E287" s="77">
        <v>42808</v>
      </c>
      <c r="F287" s="86">
        <v>14733.9</v>
      </c>
      <c r="G287" s="95" t="str">
        <f t="shared" si="14"/>
        <v>VSI</v>
      </c>
    </row>
    <row r="288" spans="1:7" ht="15">
      <c r="A288" s="59" t="s">
        <v>58</v>
      </c>
      <c r="B288" s="5"/>
      <c r="C288" s="64">
        <v>544647</v>
      </c>
      <c r="D288" s="96" t="str">
        <f t="shared" si="13"/>
        <v>DOC</v>
      </c>
      <c r="E288" s="77">
        <v>42810</v>
      </c>
      <c r="F288" s="86">
        <v>987.7</v>
      </c>
      <c r="G288" s="95" t="str">
        <f t="shared" si="14"/>
        <v>VSI</v>
      </c>
    </row>
    <row r="289" spans="1:7" ht="15">
      <c r="A289" s="59" t="s">
        <v>58</v>
      </c>
      <c r="B289" s="5"/>
      <c r="C289" s="64">
        <v>544660</v>
      </c>
      <c r="D289" s="96" t="str">
        <f t="shared" si="13"/>
        <v>DOC</v>
      </c>
      <c r="E289" s="77">
        <v>42815</v>
      </c>
      <c r="F289" s="86">
        <v>200</v>
      </c>
      <c r="G289" s="95" t="str">
        <f t="shared" si="14"/>
        <v>VSI</v>
      </c>
    </row>
    <row r="290" spans="1:7" ht="15">
      <c r="A290" s="59" t="s">
        <v>58</v>
      </c>
      <c r="B290" s="5"/>
      <c r="C290" s="64">
        <v>544685</v>
      </c>
      <c r="D290" s="96" t="str">
        <f t="shared" si="13"/>
        <v>DOC</v>
      </c>
      <c r="E290" s="77">
        <v>42811</v>
      </c>
      <c r="F290" s="86">
        <v>442.7</v>
      </c>
      <c r="G290" s="95" t="str">
        <f t="shared" si="14"/>
        <v>VSI</v>
      </c>
    </row>
    <row r="291" spans="1:7" ht="15">
      <c r="A291" s="59" t="s">
        <v>58</v>
      </c>
      <c r="B291" s="5"/>
      <c r="C291" s="64">
        <v>544693</v>
      </c>
      <c r="D291" s="96" t="str">
        <f t="shared" si="13"/>
        <v>DOC</v>
      </c>
      <c r="E291" s="77">
        <v>42815</v>
      </c>
      <c r="F291" s="86">
        <v>3873.15</v>
      </c>
      <c r="G291" s="95" t="str">
        <f t="shared" si="14"/>
        <v>VSI</v>
      </c>
    </row>
    <row r="292" spans="1:7" ht="15">
      <c r="A292" s="59" t="s">
        <v>58</v>
      </c>
      <c r="B292" s="5"/>
      <c r="C292" s="64">
        <v>544760</v>
      </c>
      <c r="D292" s="96" t="str">
        <f t="shared" si="13"/>
        <v>DOC</v>
      </c>
      <c r="E292" s="77">
        <v>42816</v>
      </c>
      <c r="F292" s="86">
        <v>468.5</v>
      </c>
      <c r="G292" s="95" t="str">
        <f t="shared" si="14"/>
        <v>VSI</v>
      </c>
    </row>
    <row r="293" spans="1:7" ht="15">
      <c r="A293" s="59" t="s">
        <v>58</v>
      </c>
      <c r="B293" s="5"/>
      <c r="C293" s="64">
        <v>544761</v>
      </c>
      <c r="D293" s="96" t="str">
        <f t="shared" si="13"/>
        <v>DOC</v>
      </c>
      <c r="E293" s="77">
        <v>42814</v>
      </c>
      <c r="F293" s="86">
        <v>1218.8</v>
      </c>
      <c r="G293" s="95" t="str">
        <f t="shared" si="14"/>
        <v>VSI</v>
      </c>
    </row>
    <row r="294" spans="1:7" ht="15">
      <c r="A294" s="59" t="s">
        <v>58</v>
      </c>
      <c r="B294" s="5"/>
      <c r="C294" s="64">
        <v>544787</v>
      </c>
      <c r="D294" s="96" t="str">
        <f t="shared" si="13"/>
        <v>DOC</v>
      </c>
      <c r="E294" s="77">
        <v>42816</v>
      </c>
      <c r="F294" s="86">
        <v>768.4</v>
      </c>
      <c r="G294" s="95" t="str">
        <f t="shared" si="14"/>
        <v>VSI</v>
      </c>
    </row>
    <row r="295" spans="1:7" ht="15">
      <c r="A295" s="59" t="s">
        <v>58</v>
      </c>
      <c r="B295" s="5"/>
      <c r="C295" s="64">
        <v>544791</v>
      </c>
      <c r="D295" s="96" t="str">
        <f t="shared" si="13"/>
        <v>DOC</v>
      </c>
      <c r="E295" s="77">
        <v>42815</v>
      </c>
      <c r="F295" s="86">
        <v>955.65</v>
      </c>
      <c r="G295" s="95" t="str">
        <f t="shared" si="14"/>
        <v>VSI</v>
      </c>
    </row>
    <row r="296" spans="1:7" ht="15">
      <c r="A296" s="59" t="s">
        <v>58</v>
      </c>
      <c r="B296" s="5"/>
      <c r="C296" s="64">
        <v>544792</v>
      </c>
      <c r="D296" s="96" t="str">
        <f t="shared" si="13"/>
        <v>DOC</v>
      </c>
      <c r="E296" s="77">
        <v>42825</v>
      </c>
      <c r="F296" s="86">
        <v>1993.5</v>
      </c>
      <c r="G296" s="95" t="str">
        <f t="shared" si="14"/>
        <v>VSI</v>
      </c>
    </row>
    <row r="297" spans="1:7" ht="15">
      <c r="A297" s="59" t="s">
        <v>58</v>
      </c>
      <c r="B297" s="5"/>
      <c r="C297" s="64">
        <v>544929</v>
      </c>
      <c r="D297" s="96" t="str">
        <f t="shared" si="13"/>
        <v>DOC</v>
      </c>
      <c r="E297" s="77">
        <v>42817</v>
      </c>
      <c r="F297" s="86">
        <v>1017.9</v>
      </c>
      <c r="G297" s="95" t="str">
        <f t="shared" si="14"/>
        <v>VSI</v>
      </c>
    </row>
    <row r="298" spans="1:7" ht="15">
      <c r="A298" s="59" t="s">
        <v>58</v>
      </c>
      <c r="B298" s="5"/>
      <c r="C298" s="64">
        <v>544930</v>
      </c>
      <c r="D298" s="96" t="str">
        <f t="shared" si="13"/>
        <v>DOC</v>
      </c>
      <c r="E298" s="77">
        <v>42823</v>
      </c>
      <c r="F298" s="86">
        <v>1182.1</v>
      </c>
      <c r="G298" s="95" t="str">
        <f t="shared" si="14"/>
        <v>VSI</v>
      </c>
    </row>
    <row r="299" spans="1:7" ht="15">
      <c r="A299" s="59" t="s">
        <v>58</v>
      </c>
      <c r="B299" s="5"/>
      <c r="C299" s="64">
        <v>544933</v>
      </c>
      <c r="D299" s="96" t="str">
        <f t="shared" si="13"/>
        <v>DOC</v>
      </c>
      <c r="E299" s="77">
        <v>42823</v>
      </c>
      <c r="F299" s="86">
        <v>3857.9</v>
      </c>
      <c r="G299" s="95" t="str">
        <f t="shared" si="14"/>
        <v>VSI</v>
      </c>
    </row>
    <row r="300" spans="1:7" ht="15">
      <c r="A300" s="59" t="s">
        <v>58</v>
      </c>
      <c r="B300" s="5"/>
      <c r="C300" s="64">
        <v>545020</v>
      </c>
      <c r="D300" s="96" t="str">
        <f t="shared" si="13"/>
        <v>DOC</v>
      </c>
      <c r="E300" s="77">
        <v>42822</v>
      </c>
      <c r="F300" s="86">
        <v>1064.8</v>
      </c>
      <c r="G300" s="95" t="str">
        <f t="shared" si="14"/>
        <v>VSI</v>
      </c>
    </row>
    <row r="301" spans="1:7" ht="15">
      <c r="A301" s="59" t="s">
        <v>58</v>
      </c>
      <c r="B301" s="5"/>
      <c r="C301" s="64">
        <v>545043</v>
      </c>
      <c r="D301" s="96" t="str">
        <f t="shared" si="13"/>
        <v>DOC</v>
      </c>
      <c r="E301" s="77">
        <v>42823</v>
      </c>
      <c r="F301" s="86">
        <v>798.4</v>
      </c>
      <c r="G301" s="95" t="str">
        <f t="shared" si="14"/>
        <v>VSI</v>
      </c>
    </row>
    <row r="302" spans="1:7" ht="15">
      <c r="A302" s="59" t="s">
        <v>58</v>
      </c>
      <c r="B302" s="5"/>
      <c r="C302" s="64">
        <v>545116</v>
      </c>
      <c r="D302" s="96" t="str">
        <f t="shared" si="13"/>
        <v>DOC</v>
      </c>
      <c r="E302" s="77">
        <v>42824</v>
      </c>
      <c r="F302" s="86">
        <v>996.3</v>
      </c>
      <c r="G302" s="95" t="str">
        <f t="shared" si="14"/>
        <v>VSI</v>
      </c>
    </row>
    <row r="303" spans="1:7" ht="15">
      <c r="A303" s="59" t="s">
        <v>58</v>
      </c>
      <c r="B303" s="5"/>
      <c r="C303" s="64">
        <v>545131</v>
      </c>
      <c r="D303" s="96" t="str">
        <f t="shared" si="13"/>
        <v>DOC</v>
      </c>
      <c r="E303" s="77">
        <v>42828</v>
      </c>
      <c r="F303" s="86">
        <v>314.8</v>
      </c>
      <c r="G303" s="95" t="str">
        <f t="shared" si="14"/>
        <v>VSI</v>
      </c>
    </row>
    <row r="304" spans="1:7" ht="15">
      <c r="A304" s="59" t="s">
        <v>58</v>
      </c>
      <c r="B304" s="5"/>
      <c r="C304" s="64">
        <v>545164</v>
      </c>
      <c r="D304" s="96" t="str">
        <f t="shared" si="13"/>
        <v>DOC</v>
      </c>
      <c r="E304" s="77">
        <v>42829</v>
      </c>
      <c r="F304" s="86">
        <v>4242.65</v>
      </c>
      <c r="G304" s="95" t="str">
        <f t="shared" si="14"/>
        <v>VSI</v>
      </c>
    </row>
    <row r="305" spans="1:7" ht="15">
      <c r="A305" s="59" t="s">
        <v>58</v>
      </c>
      <c r="B305" s="5"/>
      <c r="C305" s="64">
        <v>545198</v>
      </c>
      <c r="D305" s="96" t="str">
        <f aca="true" t="shared" si="15" ref="D305:D320">D304</f>
        <v>DOC</v>
      </c>
      <c r="E305" s="77">
        <v>42831</v>
      </c>
      <c r="F305" s="86">
        <v>1444.3</v>
      </c>
      <c r="G305" s="95" t="str">
        <f aca="true" t="shared" si="16" ref="G305:G328">G304</f>
        <v>VSI</v>
      </c>
    </row>
    <row r="306" spans="1:7" ht="15">
      <c r="A306" s="59" t="s">
        <v>58</v>
      </c>
      <c r="B306" s="5"/>
      <c r="C306" s="64">
        <v>545199</v>
      </c>
      <c r="D306" s="96" t="str">
        <f t="shared" si="15"/>
        <v>DOC</v>
      </c>
      <c r="E306" s="77">
        <v>42829</v>
      </c>
      <c r="F306" s="86">
        <v>1199.85</v>
      </c>
      <c r="G306" s="95" t="str">
        <f t="shared" si="16"/>
        <v>VSI</v>
      </c>
    </row>
    <row r="307" spans="1:7" ht="15">
      <c r="A307" s="59" t="s">
        <v>58</v>
      </c>
      <c r="B307" s="5"/>
      <c r="C307" s="64">
        <v>545221</v>
      </c>
      <c r="D307" s="96" t="str">
        <f t="shared" si="15"/>
        <v>DOC</v>
      </c>
      <c r="E307" s="77">
        <v>42829</v>
      </c>
      <c r="F307" s="86">
        <v>1051</v>
      </c>
      <c r="G307" s="95" t="str">
        <f t="shared" si="16"/>
        <v>VSI</v>
      </c>
    </row>
    <row r="308" spans="1:7" ht="15">
      <c r="A308" s="59" t="s">
        <v>58</v>
      </c>
      <c r="B308" s="5"/>
      <c r="C308" s="64">
        <v>545222</v>
      </c>
      <c r="D308" s="96" t="str">
        <f t="shared" si="15"/>
        <v>DOC</v>
      </c>
      <c r="E308" s="77">
        <v>42829</v>
      </c>
      <c r="F308" s="86">
        <v>1128</v>
      </c>
      <c r="G308" s="95" t="str">
        <f t="shared" si="16"/>
        <v>VSI</v>
      </c>
    </row>
    <row r="309" spans="1:7" ht="15">
      <c r="A309" s="59" t="s">
        <v>58</v>
      </c>
      <c r="B309" s="5"/>
      <c r="C309" s="64">
        <v>545225</v>
      </c>
      <c r="D309" s="96" t="str">
        <f t="shared" si="15"/>
        <v>DOC</v>
      </c>
      <c r="E309" s="77">
        <v>42836</v>
      </c>
      <c r="F309" s="86">
        <v>1995.5</v>
      </c>
      <c r="G309" s="95" t="str">
        <f t="shared" si="16"/>
        <v>VSI</v>
      </c>
    </row>
    <row r="310" spans="1:7" ht="15">
      <c r="A310" s="59" t="s">
        <v>58</v>
      </c>
      <c r="B310" s="5"/>
      <c r="C310" s="64">
        <v>545322</v>
      </c>
      <c r="D310" s="96" t="str">
        <f t="shared" si="15"/>
        <v>DOC</v>
      </c>
      <c r="E310" s="77">
        <v>42829</v>
      </c>
      <c r="F310" s="86">
        <v>686.4</v>
      </c>
      <c r="G310" s="95" t="str">
        <f t="shared" si="16"/>
        <v>VSI</v>
      </c>
    </row>
    <row r="311" spans="1:7" ht="15">
      <c r="A311" s="59" t="s">
        <v>58</v>
      </c>
      <c r="B311" s="5"/>
      <c r="C311" s="64">
        <v>545367</v>
      </c>
      <c r="D311" s="96" t="str">
        <f t="shared" si="15"/>
        <v>DOC</v>
      </c>
      <c r="E311" s="77">
        <v>42831</v>
      </c>
      <c r="F311" s="86">
        <v>1243.4</v>
      </c>
      <c r="G311" s="95" t="str">
        <f t="shared" si="16"/>
        <v>VSI</v>
      </c>
    </row>
    <row r="312" spans="1:7" ht="15">
      <c r="A312" s="59" t="s">
        <v>58</v>
      </c>
      <c r="B312" s="5"/>
      <c r="C312" s="64">
        <v>545524</v>
      </c>
      <c r="D312" s="96" t="str">
        <f t="shared" si="15"/>
        <v>DOC</v>
      </c>
      <c r="E312" s="77">
        <v>42838</v>
      </c>
      <c r="F312" s="86">
        <v>1285.3</v>
      </c>
      <c r="G312" s="95" t="str">
        <f t="shared" si="16"/>
        <v>VSI</v>
      </c>
    </row>
    <row r="313" spans="1:7" ht="15">
      <c r="A313" s="59" t="s">
        <v>58</v>
      </c>
      <c r="B313" s="5"/>
      <c r="C313" s="64">
        <v>545525</v>
      </c>
      <c r="D313" s="96" t="str">
        <f t="shared" si="15"/>
        <v>DOC</v>
      </c>
      <c r="E313" s="77">
        <v>42836</v>
      </c>
      <c r="F313" s="86">
        <v>1292</v>
      </c>
      <c r="G313" s="95" t="str">
        <f t="shared" si="16"/>
        <v>VSI</v>
      </c>
    </row>
    <row r="314" spans="1:7" ht="15">
      <c r="A314" s="59" t="s">
        <v>58</v>
      </c>
      <c r="B314" s="5"/>
      <c r="C314" s="64">
        <v>545526</v>
      </c>
      <c r="D314" s="96" t="str">
        <f t="shared" si="15"/>
        <v>DOC</v>
      </c>
      <c r="E314" s="77">
        <v>42836</v>
      </c>
      <c r="F314" s="86">
        <v>3742.15</v>
      </c>
      <c r="G314" s="95" t="str">
        <f t="shared" si="16"/>
        <v>VSI</v>
      </c>
    </row>
    <row r="315" spans="1:7" ht="15">
      <c r="A315" s="59" t="s">
        <v>58</v>
      </c>
      <c r="B315" s="5"/>
      <c r="C315" s="64">
        <v>545527</v>
      </c>
      <c r="D315" s="96" t="str">
        <f t="shared" si="15"/>
        <v>DOC</v>
      </c>
      <c r="E315" s="77">
        <v>42836</v>
      </c>
      <c r="F315" s="86">
        <v>1504.25</v>
      </c>
      <c r="G315" s="95" t="str">
        <f t="shared" si="16"/>
        <v>VSI</v>
      </c>
    </row>
    <row r="316" spans="1:7" ht="15">
      <c r="A316" s="59" t="s">
        <v>58</v>
      </c>
      <c r="B316" s="5"/>
      <c r="C316" s="64">
        <v>545529</v>
      </c>
      <c r="D316" s="96" t="str">
        <f t="shared" si="15"/>
        <v>DOC</v>
      </c>
      <c r="E316" s="77">
        <v>42836</v>
      </c>
      <c r="F316" s="86">
        <v>1206.45</v>
      </c>
      <c r="G316" s="95" t="str">
        <f t="shared" si="16"/>
        <v>VSI</v>
      </c>
    </row>
    <row r="317" spans="1:7" ht="15">
      <c r="A317" s="59" t="s">
        <v>58</v>
      </c>
      <c r="B317" s="5"/>
      <c r="C317" s="64">
        <v>545530</v>
      </c>
      <c r="D317" s="96" t="str">
        <f t="shared" si="15"/>
        <v>DOC</v>
      </c>
      <c r="E317" s="77">
        <v>42843</v>
      </c>
      <c r="F317" s="86">
        <v>3739.7</v>
      </c>
      <c r="G317" s="95" t="str">
        <f t="shared" si="16"/>
        <v>VSI</v>
      </c>
    </row>
    <row r="318" spans="1:7" ht="15">
      <c r="A318" s="59" t="s">
        <v>58</v>
      </c>
      <c r="B318" s="5"/>
      <c r="C318" s="64">
        <v>545599</v>
      </c>
      <c r="D318" s="96" t="str">
        <f t="shared" si="15"/>
        <v>DOC</v>
      </c>
      <c r="E318" s="77">
        <v>42837</v>
      </c>
      <c r="F318" s="86">
        <v>760.9</v>
      </c>
      <c r="G318" s="95" t="str">
        <f t="shared" si="16"/>
        <v>VSI</v>
      </c>
    </row>
    <row r="319" spans="1:7" ht="15">
      <c r="A319" s="59" t="s">
        <v>58</v>
      </c>
      <c r="B319" s="5"/>
      <c r="C319" s="64">
        <v>545614</v>
      </c>
      <c r="D319" s="96" t="str">
        <f t="shared" si="15"/>
        <v>DOC</v>
      </c>
      <c r="E319" s="77">
        <v>42838</v>
      </c>
      <c r="F319" s="86">
        <v>442.8</v>
      </c>
      <c r="G319" s="95" t="str">
        <f t="shared" si="16"/>
        <v>VSI</v>
      </c>
    </row>
    <row r="320" spans="1:7" ht="15">
      <c r="A320" s="59" t="s">
        <v>58</v>
      </c>
      <c r="B320" s="5"/>
      <c r="C320" s="64">
        <v>545626</v>
      </c>
      <c r="D320" s="96" t="str">
        <f t="shared" si="15"/>
        <v>DOC</v>
      </c>
      <c r="E320" s="77">
        <v>42838</v>
      </c>
      <c r="F320" s="86">
        <v>1084.6</v>
      </c>
      <c r="G320" s="95" t="str">
        <f t="shared" si="16"/>
        <v>VSI</v>
      </c>
    </row>
    <row r="321" spans="1:7" ht="15">
      <c r="A321" s="59" t="s">
        <v>64</v>
      </c>
      <c r="B321" s="5"/>
      <c r="C321" s="64" t="s">
        <v>95</v>
      </c>
      <c r="D321" s="96" t="s">
        <v>127</v>
      </c>
      <c r="E321" s="77">
        <v>42821</v>
      </c>
      <c r="F321" s="86">
        <v>1284000</v>
      </c>
      <c r="G321" s="95" t="str">
        <f t="shared" si="16"/>
        <v>VSI</v>
      </c>
    </row>
    <row r="322" spans="1:7" ht="15">
      <c r="A322" s="59" t="s">
        <v>64</v>
      </c>
      <c r="B322" s="5"/>
      <c r="C322" s="64" t="s">
        <v>96</v>
      </c>
      <c r="D322" s="96" t="str">
        <f>D321</f>
        <v>DOIT</v>
      </c>
      <c r="E322" s="77">
        <v>42836</v>
      </c>
      <c r="F322" s="86">
        <v>1284000</v>
      </c>
      <c r="G322" s="95" t="str">
        <f t="shared" si="16"/>
        <v>VSI</v>
      </c>
    </row>
    <row r="323" spans="1:7" ht="15">
      <c r="A323" s="59" t="s">
        <v>64</v>
      </c>
      <c r="B323" s="5"/>
      <c r="C323" s="64" t="s">
        <v>97</v>
      </c>
      <c r="D323" s="96" t="str">
        <f>D322</f>
        <v>DOIT</v>
      </c>
      <c r="E323" s="77">
        <v>42853</v>
      </c>
      <c r="F323" s="86">
        <v>3200000</v>
      </c>
      <c r="G323" s="95" t="str">
        <f t="shared" si="16"/>
        <v>VSI</v>
      </c>
    </row>
    <row r="324" spans="1:7" ht="15">
      <c r="A324" s="59" t="s">
        <v>57</v>
      </c>
      <c r="B324" s="5"/>
      <c r="C324" s="64" t="s">
        <v>98</v>
      </c>
      <c r="D324" s="96" t="s">
        <v>46</v>
      </c>
      <c r="E324" s="77">
        <v>42739</v>
      </c>
      <c r="F324" s="86">
        <v>12053.64</v>
      </c>
      <c r="G324" s="95" t="str">
        <f t="shared" si="16"/>
        <v>VSI</v>
      </c>
    </row>
    <row r="325" spans="1:7" ht="15">
      <c r="A325" s="59" t="s">
        <v>57</v>
      </c>
      <c r="B325" s="5"/>
      <c r="C325" s="64" t="s">
        <v>99</v>
      </c>
      <c r="D325" s="96" t="str">
        <f>D324</f>
        <v>DOC</v>
      </c>
      <c r="E325" s="77">
        <v>42772</v>
      </c>
      <c r="F325" s="86">
        <v>12978.56</v>
      </c>
      <c r="G325" s="95" t="str">
        <f t="shared" si="16"/>
        <v>VSI</v>
      </c>
    </row>
    <row r="326" spans="1:7" ht="15">
      <c r="A326" s="59" t="s">
        <v>57</v>
      </c>
      <c r="B326" s="5"/>
      <c r="C326" s="64" t="s">
        <v>100</v>
      </c>
      <c r="D326" s="96" t="str">
        <f>D325</f>
        <v>DOC</v>
      </c>
      <c r="E326" s="77">
        <v>42800</v>
      </c>
      <c r="F326" s="86">
        <v>11617.35</v>
      </c>
      <c r="G326" s="95" t="str">
        <f t="shared" si="16"/>
        <v>VSI</v>
      </c>
    </row>
    <row r="327" spans="1:7" ht="15">
      <c r="A327" s="59" t="s">
        <v>57</v>
      </c>
      <c r="B327" s="5"/>
      <c r="C327" s="64" t="s">
        <v>101</v>
      </c>
      <c r="D327" s="96" t="str">
        <f>D326</f>
        <v>DOC</v>
      </c>
      <c r="E327" s="77">
        <v>42835</v>
      </c>
      <c r="F327" s="86">
        <v>11909.05</v>
      </c>
      <c r="G327" s="95" t="str">
        <f t="shared" si="16"/>
        <v>VSI</v>
      </c>
    </row>
    <row r="328" spans="1:7" ht="15">
      <c r="A328" s="59" t="s">
        <v>57</v>
      </c>
      <c r="B328" s="5"/>
      <c r="C328" s="64" t="s">
        <v>102</v>
      </c>
      <c r="D328" s="96" t="str">
        <f>D327</f>
        <v>DOC</v>
      </c>
      <c r="E328" s="77">
        <v>42801</v>
      </c>
      <c r="F328" s="86">
        <v>29690.04</v>
      </c>
      <c r="G328" s="95" t="str">
        <f t="shared" si="16"/>
        <v>VSI</v>
      </c>
    </row>
    <row r="329" spans="1:7" ht="15">
      <c r="A329" s="59" t="s">
        <v>64</v>
      </c>
      <c r="B329" s="5"/>
      <c r="C329" s="64" t="s">
        <v>103</v>
      </c>
      <c r="D329" s="96" t="s">
        <v>127</v>
      </c>
      <c r="E329" s="77">
        <v>42856</v>
      </c>
      <c r="F329" s="86">
        <v>1084000</v>
      </c>
      <c r="G329" s="95" t="s">
        <v>37</v>
      </c>
    </row>
    <row r="330" spans="1:7" ht="15">
      <c r="A330" s="59" t="s">
        <v>59</v>
      </c>
      <c r="B330" s="5"/>
      <c r="C330" s="64">
        <v>216623</v>
      </c>
      <c r="D330" s="96" t="s">
        <v>46</v>
      </c>
      <c r="E330" s="77">
        <v>42835</v>
      </c>
      <c r="F330" s="86">
        <v>1873.15</v>
      </c>
      <c r="G330" s="95" t="s">
        <v>37</v>
      </c>
    </row>
    <row r="331" spans="1:7" ht="15">
      <c r="A331" s="59" t="s">
        <v>64</v>
      </c>
      <c r="B331" s="5"/>
      <c r="C331" s="64" t="s">
        <v>104</v>
      </c>
      <c r="D331" s="96" t="s">
        <v>127</v>
      </c>
      <c r="E331" s="77">
        <v>42887</v>
      </c>
      <c r="F331" s="86">
        <v>934000</v>
      </c>
      <c r="G331" s="95" t="s">
        <v>37</v>
      </c>
    </row>
    <row r="332" spans="1:7" ht="15">
      <c r="A332" s="61" t="s">
        <v>65</v>
      </c>
      <c r="B332" s="5"/>
      <c r="C332" s="65">
        <v>5312017</v>
      </c>
      <c r="D332" s="96" t="s">
        <v>46</v>
      </c>
      <c r="E332" s="78">
        <v>42909</v>
      </c>
      <c r="F332" s="88">
        <v>360</v>
      </c>
      <c r="G332" s="95" t="s">
        <v>37</v>
      </c>
    </row>
    <row r="333" spans="1:7" ht="15">
      <c r="A333" s="61" t="s">
        <v>65</v>
      </c>
      <c r="B333" s="5"/>
      <c r="C333" s="65">
        <v>6302017</v>
      </c>
      <c r="D333" s="96" t="s">
        <v>46</v>
      </c>
      <c r="E333" s="78">
        <v>42923</v>
      </c>
      <c r="F333" s="88">
        <v>600</v>
      </c>
      <c r="G333" s="95" t="s">
        <v>37</v>
      </c>
    </row>
    <row r="334" spans="1:7" ht="15">
      <c r="A334" s="61" t="s">
        <v>59</v>
      </c>
      <c r="B334" s="5"/>
      <c r="C334" s="66">
        <v>217037</v>
      </c>
      <c r="D334" s="96" t="s">
        <v>46</v>
      </c>
      <c r="E334" s="79">
        <v>42842</v>
      </c>
      <c r="F334" s="89">
        <v>574</v>
      </c>
      <c r="G334" s="95" t="s">
        <v>37</v>
      </c>
    </row>
    <row r="335" spans="1:7" ht="15">
      <c r="A335" s="61" t="s">
        <v>59</v>
      </c>
      <c r="B335" s="5"/>
      <c r="C335" s="66">
        <v>217039</v>
      </c>
      <c r="D335" s="96" t="s">
        <v>46</v>
      </c>
      <c r="E335" s="79">
        <v>42842</v>
      </c>
      <c r="F335" s="89">
        <v>1817.15</v>
      </c>
      <c r="G335" s="95" t="s">
        <v>37</v>
      </c>
    </row>
    <row r="336" spans="1:7" ht="15">
      <c r="A336" s="61" t="s">
        <v>59</v>
      </c>
      <c r="B336" s="5"/>
      <c r="C336" s="66">
        <v>217514</v>
      </c>
      <c r="D336" s="96" t="s">
        <v>46</v>
      </c>
      <c r="E336" s="79">
        <v>42850</v>
      </c>
      <c r="F336" s="89">
        <v>651.9</v>
      </c>
      <c r="G336" s="95" t="s">
        <v>37</v>
      </c>
    </row>
    <row r="337" spans="1:7" ht="15">
      <c r="A337" s="61" t="s">
        <v>59</v>
      </c>
      <c r="B337" s="5"/>
      <c r="C337" s="66">
        <v>218003</v>
      </c>
      <c r="D337" s="96" t="s">
        <v>46</v>
      </c>
      <c r="E337" s="79">
        <v>42856</v>
      </c>
      <c r="F337" s="89">
        <v>592.9</v>
      </c>
      <c r="G337" s="95" t="s">
        <v>37</v>
      </c>
    </row>
    <row r="338" spans="1:7" ht="15">
      <c r="A338" s="61" t="s">
        <v>59</v>
      </c>
      <c r="B338" s="5"/>
      <c r="C338" s="66">
        <v>218449</v>
      </c>
      <c r="D338" s="96" t="s">
        <v>46</v>
      </c>
      <c r="E338" s="79">
        <v>42865</v>
      </c>
      <c r="F338" s="89">
        <v>478.6</v>
      </c>
      <c r="G338" s="95" t="s">
        <v>37</v>
      </c>
    </row>
    <row r="339" spans="1:7" ht="15">
      <c r="A339" s="61" t="s">
        <v>59</v>
      </c>
      <c r="B339" s="5"/>
      <c r="C339" s="66">
        <v>218985</v>
      </c>
      <c r="D339" s="96" t="s">
        <v>46</v>
      </c>
      <c r="E339" s="79">
        <v>42871</v>
      </c>
      <c r="F339" s="89">
        <v>809.25</v>
      </c>
      <c r="G339" s="95" t="s">
        <v>37</v>
      </c>
    </row>
    <row r="340" spans="1:7" ht="15">
      <c r="A340" s="61" t="s">
        <v>59</v>
      </c>
      <c r="B340" s="5"/>
      <c r="C340" s="67">
        <v>219426</v>
      </c>
      <c r="D340" s="96" t="s">
        <v>46</v>
      </c>
      <c r="E340" s="78">
        <v>42877</v>
      </c>
      <c r="F340" s="90">
        <v>640.1</v>
      </c>
      <c r="G340" s="95" t="s">
        <v>37</v>
      </c>
    </row>
    <row r="341" spans="1:7" ht="15">
      <c r="A341" s="61" t="s">
        <v>59</v>
      </c>
      <c r="B341" s="5"/>
      <c r="C341" s="66">
        <v>219829</v>
      </c>
      <c r="D341" s="96" t="s">
        <v>46</v>
      </c>
      <c r="E341" s="79">
        <v>42887</v>
      </c>
      <c r="F341" s="89">
        <v>635.15</v>
      </c>
      <c r="G341" s="95" t="s">
        <v>37</v>
      </c>
    </row>
    <row r="342" spans="1:7" ht="15">
      <c r="A342" s="61" t="s">
        <v>59</v>
      </c>
      <c r="B342" s="5"/>
      <c r="C342" s="66">
        <v>220197</v>
      </c>
      <c r="D342" s="96" t="s">
        <v>46</v>
      </c>
      <c r="E342" s="79">
        <v>42893</v>
      </c>
      <c r="F342" s="89">
        <v>630.15</v>
      </c>
      <c r="G342" s="95" t="s">
        <v>37</v>
      </c>
    </row>
    <row r="343" spans="1:7" ht="15">
      <c r="A343" s="61" t="s">
        <v>59</v>
      </c>
      <c r="B343" s="5"/>
      <c r="C343" s="66">
        <v>220500</v>
      </c>
      <c r="D343" s="96" t="s">
        <v>46</v>
      </c>
      <c r="E343" s="79">
        <v>42899</v>
      </c>
      <c r="F343" s="89">
        <v>608.55</v>
      </c>
      <c r="G343" s="95" t="s">
        <v>37</v>
      </c>
    </row>
    <row r="344" spans="1:7" ht="15">
      <c r="A344" s="60" t="s">
        <v>66</v>
      </c>
      <c r="B344" s="5"/>
      <c r="C344" s="68">
        <v>43237</v>
      </c>
      <c r="D344" s="96" t="s">
        <v>46</v>
      </c>
      <c r="E344" s="79">
        <v>42914</v>
      </c>
      <c r="F344" s="87">
        <v>4783.74</v>
      </c>
      <c r="G344" s="95" t="s">
        <v>37</v>
      </c>
    </row>
    <row r="345" spans="1:7" ht="15">
      <c r="A345" s="61" t="s">
        <v>58</v>
      </c>
      <c r="B345" s="5"/>
      <c r="C345" s="50">
        <v>542115</v>
      </c>
      <c r="D345" s="96" t="s">
        <v>46</v>
      </c>
      <c r="E345" s="80">
        <v>42738</v>
      </c>
      <c r="F345" s="91">
        <v>1102.25</v>
      </c>
      <c r="G345" s="95" t="s">
        <v>37</v>
      </c>
    </row>
    <row r="346" spans="1:7" ht="15">
      <c r="A346" s="61" t="s">
        <v>58</v>
      </c>
      <c r="B346" s="5"/>
      <c r="C346" s="105">
        <v>546088</v>
      </c>
      <c r="D346" s="96" t="s">
        <v>46</v>
      </c>
      <c r="E346" s="81">
        <v>42851</v>
      </c>
      <c r="F346" s="88">
        <v>2387.5</v>
      </c>
      <c r="G346" s="95" t="s">
        <v>37</v>
      </c>
    </row>
    <row r="347" spans="1:7" ht="15">
      <c r="A347" s="61" t="s">
        <v>58</v>
      </c>
      <c r="B347" s="5"/>
      <c r="C347" s="50">
        <v>546612</v>
      </c>
      <c r="D347" s="96" t="s">
        <v>46</v>
      </c>
      <c r="E347" s="80">
        <v>42867</v>
      </c>
      <c r="F347" s="91">
        <v>3732</v>
      </c>
      <c r="G347" s="95" t="s">
        <v>37</v>
      </c>
    </row>
    <row r="348" spans="1:7" ht="15">
      <c r="A348" s="61" t="s">
        <v>58</v>
      </c>
      <c r="B348" s="5"/>
      <c r="C348" s="105">
        <v>547372</v>
      </c>
      <c r="D348" s="96" t="s">
        <v>46</v>
      </c>
      <c r="E348" s="81">
        <v>42907</v>
      </c>
      <c r="F348" s="88">
        <v>2259.5</v>
      </c>
      <c r="G348" s="95" t="s">
        <v>37</v>
      </c>
    </row>
    <row r="349" spans="1:7" ht="15">
      <c r="A349" s="61" t="s">
        <v>58</v>
      </c>
      <c r="B349" s="5"/>
      <c r="C349" s="50">
        <v>547769</v>
      </c>
      <c r="D349" s="96" t="s">
        <v>46</v>
      </c>
      <c r="E349" s="80">
        <v>42906</v>
      </c>
      <c r="F349" s="91">
        <v>1305.2</v>
      </c>
      <c r="G349" s="95" t="s">
        <v>37</v>
      </c>
    </row>
    <row r="350" spans="1:7" ht="15">
      <c r="A350" s="61" t="s">
        <v>58</v>
      </c>
      <c r="B350" s="5"/>
      <c r="C350" s="105">
        <v>547770</v>
      </c>
      <c r="D350" s="96" t="s">
        <v>46</v>
      </c>
      <c r="E350" s="81">
        <v>42906</v>
      </c>
      <c r="F350" s="88">
        <v>3665.75</v>
      </c>
      <c r="G350" s="95" t="s">
        <v>37</v>
      </c>
    </row>
    <row r="351" spans="1:7" ht="15">
      <c r="A351" s="61" t="s">
        <v>58</v>
      </c>
      <c r="B351" s="5"/>
      <c r="C351" s="50">
        <v>547787</v>
      </c>
      <c r="D351" s="96" t="s">
        <v>46</v>
      </c>
      <c r="E351" s="80">
        <v>42912</v>
      </c>
      <c r="F351" s="91">
        <v>558.8</v>
      </c>
      <c r="G351" s="95" t="s">
        <v>37</v>
      </c>
    </row>
    <row r="352" spans="1:7" ht="15">
      <c r="A352" s="61" t="s">
        <v>58</v>
      </c>
      <c r="B352" s="5"/>
      <c r="C352" s="105">
        <v>547809</v>
      </c>
      <c r="D352" s="96" t="s">
        <v>46</v>
      </c>
      <c r="E352" s="81">
        <v>42906</v>
      </c>
      <c r="F352" s="88">
        <v>1459.05</v>
      </c>
      <c r="G352" s="95" t="s">
        <v>37</v>
      </c>
    </row>
    <row r="353" spans="1:7" ht="15">
      <c r="A353" s="61" t="s">
        <v>58</v>
      </c>
      <c r="B353" s="5"/>
      <c r="C353" s="50">
        <v>547810</v>
      </c>
      <c r="D353" s="96" t="s">
        <v>46</v>
      </c>
      <c r="E353" s="80">
        <v>42906</v>
      </c>
      <c r="F353" s="91">
        <v>1405.55</v>
      </c>
      <c r="G353" s="95" t="s">
        <v>37</v>
      </c>
    </row>
    <row r="354" spans="1:7" ht="15">
      <c r="A354" s="61" t="s">
        <v>58</v>
      </c>
      <c r="B354" s="5"/>
      <c r="C354" s="105">
        <v>547942</v>
      </c>
      <c r="D354" s="96" t="s">
        <v>46</v>
      </c>
      <c r="E354" s="81">
        <v>42908</v>
      </c>
      <c r="F354" s="88">
        <v>1067.9</v>
      </c>
      <c r="G354" s="95" t="s">
        <v>37</v>
      </c>
    </row>
    <row r="355" spans="1:7" ht="15">
      <c r="A355" s="61" t="s">
        <v>58</v>
      </c>
      <c r="B355" s="5"/>
      <c r="C355" s="50">
        <v>548006</v>
      </c>
      <c r="D355" s="96" t="s">
        <v>46</v>
      </c>
      <c r="E355" s="80">
        <v>42913</v>
      </c>
      <c r="F355" s="91">
        <v>3498.5</v>
      </c>
      <c r="G355" s="95" t="s">
        <v>37</v>
      </c>
    </row>
    <row r="356" spans="1:7" ht="15">
      <c r="A356" s="61" t="s">
        <v>58</v>
      </c>
      <c r="B356" s="5"/>
      <c r="C356" s="105">
        <v>548037</v>
      </c>
      <c r="D356" s="96" t="s">
        <v>46</v>
      </c>
      <c r="E356" s="81">
        <v>42934</v>
      </c>
      <c r="F356" s="88">
        <v>3555.6</v>
      </c>
      <c r="G356" s="95" t="s">
        <v>37</v>
      </c>
    </row>
    <row r="357" spans="1:7" ht="15">
      <c r="A357" s="61" t="s">
        <v>58</v>
      </c>
      <c r="B357" s="5"/>
      <c r="C357" s="50">
        <v>548038</v>
      </c>
      <c r="D357" s="96" t="s">
        <v>46</v>
      </c>
      <c r="E357" s="80">
        <v>42914</v>
      </c>
      <c r="F357" s="91">
        <v>445.3</v>
      </c>
      <c r="G357" s="95" t="s">
        <v>37</v>
      </c>
    </row>
    <row r="358" spans="1:7" ht="15">
      <c r="A358" s="61" t="s">
        <v>58</v>
      </c>
      <c r="B358" s="5"/>
      <c r="C358" s="105">
        <v>548040</v>
      </c>
      <c r="D358" s="96" t="s">
        <v>46</v>
      </c>
      <c r="E358" s="81">
        <v>42913</v>
      </c>
      <c r="F358" s="88">
        <v>1481.8</v>
      </c>
      <c r="G358" s="95" t="s">
        <v>37</v>
      </c>
    </row>
    <row r="359" spans="1:7" ht="15">
      <c r="A359" s="61" t="s">
        <v>58</v>
      </c>
      <c r="B359" s="5"/>
      <c r="C359" s="50">
        <v>548120</v>
      </c>
      <c r="D359" s="96" t="s">
        <v>46</v>
      </c>
      <c r="E359" s="80">
        <v>42926</v>
      </c>
      <c r="F359" s="91">
        <v>3963</v>
      </c>
      <c r="G359" s="95" t="s">
        <v>37</v>
      </c>
    </row>
    <row r="360" spans="1:7" ht="15">
      <c r="A360" s="61" t="s">
        <v>58</v>
      </c>
      <c r="B360" s="5"/>
      <c r="C360" s="105">
        <v>548156</v>
      </c>
      <c r="D360" s="96" t="s">
        <v>46</v>
      </c>
      <c r="E360" s="81">
        <v>42913</v>
      </c>
      <c r="F360" s="88">
        <v>1770</v>
      </c>
      <c r="G360" s="95" t="s">
        <v>37</v>
      </c>
    </row>
    <row r="361" spans="1:7" ht="15">
      <c r="A361" s="61" t="s">
        <v>58</v>
      </c>
      <c r="B361" s="5"/>
      <c r="C361" s="50">
        <v>548185</v>
      </c>
      <c r="D361" s="96" t="s">
        <v>46</v>
      </c>
      <c r="E361" s="80">
        <v>42915</v>
      </c>
      <c r="F361" s="91">
        <v>490.5</v>
      </c>
      <c r="G361" s="95" t="s">
        <v>37</v>
      </c>
    </row>
    <row r="362" spans="1:7" ht="15">
      <c r="A362" s="61" t="s">
        <v>58</v>
      </c>
      <c r="B362" s="5"/>
      <c r="C362" s="105">
        <v>548191</v>
      </c>
      <c r="D362" s="96" t="s">
        <v>46</v>
      </c>
      <c r="E362" s="81">
        <v>42915</v>
      </c>
      <c r="F362" s="88">
        <v>1007.7</v>
      </c>
      <c r="G362" s="95" t="s">
        <v>37</v>
      </c>
    </row>
    <row r="363" spans="1:7" ht="15">
      <c r="A363" s="61" t="s">
        <v>58</v>
      </c>
      <c r="B363" s="5"/>
      <c r="C363" s="50">
        <v>548339</v>
      </c>
      <c r="D363" s="96" t="s">
        <v>46</v>
      </c>
      <c r="E363" s="80">
        <v>42926</v>
      </c>
      <c r="F363" s="91">
        <v>730.15</v>
      </c>
      <c r="G363" s="95" t="s">
        <v>37</v>
      </c>
    </row>
    <row r="364" spans="1:7" ht="15">
      <c r="A364" s="61" t="s">
        <v>58</v>
      </c>
      <c r="B364" s="5"/>
      <c r="C364" s="105">
        <v>548340</v>
      </c>
      <c r="D364" s="96" t="s">
        <v>46</v>
      </c>
      <c r="E364" s="81">
        <v>42926</v>
      </c>
      <c r="F364" s="88">
        <v>4093</v>
      </c>
      <c r="G364" s="95" t="s">
        <v>37</v>
      </c>
    </row>
    <row r="365" spans="1:7" ht="15">
      <c r="A365" s="61" t="s">
        <v>58</v>
      </c>
      <c r="B365" s="5"/>
      <c r="C365" s="50">
        <v>548341</v>
      </c>
      <c r="D365" s="96" t="s">
        <v>46</v>
      </c>
      <c r="E365" s="80">
        <v>42921</v>
      </c>
      <c r="F365" s="91">
        <v>1180</v>
      </c>
      <c r="G365" s="95" t="s">
        <v>37</v>
      </c>
    </row>
    <row r="366" spans="1:7" ht="15">
      <c r="A366" s="61" t="s">
        <v>58</v>
      </c>
      <c r="B366" s="5"/>
      <c r="C366" s="105">
        <v>548342</v>
      </c>
      <c r="D366" s="96" t="s">
        <v>46</v>
      </c>
      <c r="E366" s="81">
        <v>42921</v>
      </c>
      <c r="F366" s="88">
        <v>3749.5</v>
      </c>
      <c r="G366" s="95" t="s">
        <v>37</v>
      </c>
    </row>
    <row r="367" spans="1:7" ht="15">
      <c r="A367" s="61" t="s">
        <v>58</v>
      </c>
      <c r="B367" s="5"/>
      <c r="C367" s="50">
        <v>548577</v>
      </c>
      <c r="D367" s="96" t="s">
        <v>46</v>
      </c>
      <c r="E367" s="80">
        <v>42934</v>
      </c>
      <c r="F367" s="91">
        <v>671.15</v>
      </c>
      <c r="G367" s="95" t="s">
        <v>37</v>
      </c>
    </row>
    <row r="368" spans="1:7" ht="15">
      <c r="A368" s="61" t="s">
        <v>58</v>
      </c>
      <c r="B368" s="5"/>
      <c r="C368" s="105">
        <v>548580</v>
      </c>
      <c r="D368" s="96" t="s">
        <v>46</v>
      </c>
      <c r="E368" s="81">
        <v>42927</v>
      </c>
      <c r="F368" s="88">
        <v>1110.4</v>
      </c>
      <c r="G368" s="95" t="s">
        <v>37</v>
      </c>
    </row>
    <row r="369" spans="1:7" ht="15">
      <c r="A369" s="61" t="s">
        <v>58</v>
      </c>
      <c r="B369" s="5"/>
      <c r="C369" s="50">
        <v>548582</v>
      </c>
      <c r="D369" s="96" t="s">
        <v>46</v>
      </c>
      <c r="E369" s="80">
        <v>42927</v>
      </c>
      <c r="F369" s="91">
        <v>910.7</v>
      </c>
      <c r="G369" s="95" t="s">
        <v>37</v>
      </c>
    </row>
    <row r="370" spans="1:7" ht="15">
      <c r="A370" s="61" t="s">
        <v>58</v>
      </c>
      <c r="B370" s="5"/>
      <c r="C370" s="105">
        <v>548583</v>
      </c>
      <c r="D370" s="96" t="s">
        <v>46</v>
      </c>
      <c r="E370" s="81">
        <v>42927</v>
      </c>
      <c r="F370" s="88">
        <v>251.65</v>
      </c>
      <c r="G370" s="95" t="s">
        <v>37</v>
      </c>
    </row>
    <row r="371" spans="1:7" ht="15">
      <c r="A371" s="61" t="s">
        <v>58</v>
      </c>
      <c r="B371" s="5"/>
      <c r="C371" s="105">
        <v>548707</v>
      </c>
      <c r="D371" s="96" t="s">
        <v>46</v>
      </c>
      <c r="E371" s="81">
        <v>42936</v>
      </c>
      <c r="F371" s="88">
        <v>50</v>
      </c>
      <c r="G371" s="95" t="s">
        <v>37</v>
      </c>
    </row>
    <row r="372" spans="1:7" ht="15">
      <c r="A372" s="61" t="s">
        <v>58</v>
      </c>
      <c r="B372" s="5"/>
      <c r="C372" s="50">
        <v>548864</v>
      </c>
      <c r="D372" s="96" t="s">
        <v>46</v>
      </c>
      <c r="E372" s="80">
        <v>42934</v>
      </c>
      <c r="F372" s="91">
        <v>1229.4</v>
      </c>
      <c r="G372" s="95" t="s">
        <v>37</v>
      </c>
    </row>
    <row r="373" spans="1:7" ht="15">
      <c r="A373" s="61" t="s">
        <v>58</v>
      </c>
      <c r="B373" s="5"/>
      <c r="C373" s="105">
        <v>548865</v>
      </c>
      <c r="D373" s="96" t="s">
        <v>46</v>
      </c>
      <c r="E373" s="81">
        <v>42934</v>
      </c>
      <c r="F373" s="88">
        <v>709.65</v>
      </c>
      <c r="G373" s="95" t="s">
        <v>37</v>
      </c>
    </row>
    <row r="374" spans="1:7" ht="15">
      <c r="A374" s="61" t="s">
        <v>58</v>
      </c>
      <c r="B374" s="5"/>
      <c r="C374" s="50">
        <v>548944</v>
      </c>
      <c r="D374" s="96" t="s">
        <v>46</v>
      </c>
      <c r="E374" s="80">
        <v>42937</v>
      </c>
      <c r="F374" s="91">
        <v>880</v>
      </c>
      <c r="G374" s="95" t="s">
        <v>37</v>
      </c>
    </row>
    <row r="375" spans="1:7" ht="15">
      <c r="A375" s="61" t="s">
        <v>58</v>
      </c>
      <c r="B375" s="5"/>
      <c r="C375" s="105">
        <v>549034</v>
      </c>
      <c r="D375" s="96" t="s">
        <v>46</v>
      </c>
      <c r="E375" s="81">
        <v>42942</v>
      </c>
      <c r="F375" s="88">
        <v>1908.95</v>
      </c>
      <c r="G375" s="95" t="s">
        <v>37</v>
      </c>
    </row>
    <row r="376" spans="1:7" ht="15">
      <c r="A376" s="61" t="s">
        <v>58</v>
      </c>
      <c r="B376" s="5"/>
      <c r="C376" s="50">
        <v>549065</v>
      </c>
      <c r="D376" s="96" t="s">
        <v>46</v>
      </c>
      <c r="E376" s="80">
        <v>42941</v>
      </c>
      <c r="F376" s="91">
        <v>1255.9</v>
      </c>
      <c r="G376" s="95" t="s">
        <v>37</v>
      </c>
    </row>
    <row r="377" spans="1:7" ht="15">
      <c r="A377" s="61" t="s">
        <v>58</v>
      </c>
      <c r="B377" s="5"/>
      <c r="C377" s="105">
        <v>549067</v>
      </c>
      <c r="D377" s="96" t="s">
        <v>46</v>
      </c>
      <c r="E377" s="81">
        <v>42942</v>
      </c>
      <c r="F377" s="88">
        <v>650.15</v>
      </c>
      <c r="G377" s="95" t="s">
        <v>37</v>
      </c>
    </row>
    <row r="378" spans="1:7" ht="15">
      <c r="A378" s="61" t="s">
        <v>58</v>
      </c>
      <c r="B378" s="5"/>
      <c r="C378" s="50">
        <v>549242</v>
      </c>
      <c r="D378" s="96" t="s">
        <v>46</v>
      </c>
      <c r="E378" s="80">
        <v>42948</v>
      </c>
      <c r="F378" s="91">
        <v>605.65</v>
      </c>
      <c r="G378" s="95" t="s">
        <v>37</v>
      </c>
    </row>
    <row r="379" spans="1:7" ht="15">
      <c r="A379" s="61" t="s">
        <v>58</v>
      </c>
      <c r="B379" s="5"/>
      <c r="C379" s="50">
        <v>549245</v>
      </c>
      <c r="D379" s="96" t="s">
        <v>46</v>
      </c>
      <c r="E379" s="80">
        <v>42948</v>
      </c>
      <c r="F379" s="91">
        <v>1020.2</v>
      </c>
      <c r="G379" s="95" t="s">
        <v>37</v>
      </c>
    </row>
    <row r="380" spans="1:7" ht="15">
      <c r="A380" s="61" t="s">
        <v>67</v>
      </c>
      <c r="B380" s="5"/>
      <c r="C380" s="65">
        <v>42903</v>
      </c>
      <c r="D380" s="96" t="s">
        <v>46</v>
      </c>
      <c r="E380" s="81">
        <v>42928</v>
      </c>
      <c r="F380" s="88">
        <v>11498.49</v>
      </c>
      <c r="G380" s="95" t="s">
        <v>37</v>
      </c>
    </row>
    <row r="381" spans="1:7" ht="15">
      <c r="A381" s="61" t="s">
        <v>59</v>
      </c>
      <c r="C381" s="65">
        <v>220879</v>
      </c>
      <c r="D381" s="96" t="s">
        <v>46</v>
      </c>
      <c r="E381" s="81">
        <v>42906</v>
      </c>
      <c r="F381" s="88">
        <v>833.55</v>
      </c>
      <c r="G381" s="95" t="s">
        <v>37</v>
      </c>
    </row>
    <row r="382" spans="1:7" ht="15">
      <c r="A382" s="61" t="s">
        <v>59</v>
      </c>
      <c r="C382" s="65">
        <v>221200</v>
      </c>
      <c r="D382" s="96" t="s">
        <v>46</v>
      </c>
      <c r="E382" s="81">
        <v>42912</v>
      </c>
      <c r="F382" s="88">
        <v>440.9</v>
      </c>
      <c r="G382" s="95" t="s">
        <v>37</v>
      </c>
    </row>
    <row r="383" spans="1:7" ht="15">
      <c r="A383" s="61" t="s">
        <v>59</v>
      </c>
      <c r="C383" s="65">
        <v>221534</v>
      </c>
      <c r="D383" s="96" t="s">
        <v>46</v>
      </c>
      <c r="E383" s="81">
        <v>42923</v>
      </c>
      <c r="F383" s="88">
        <v>562.7</v>
      </c>
      <c r="G383" s="95" t="s">
        <v>37</v>
      </c>
    </row>
    <row r="384" spans="1:7" ht="15">
      <c r="A384" s="61" t="s">
        <v>59</v>
      </c>
      <c r="C384" s="65">
        <v>221559</v>
      </c>
      <c r="D384" s="96" t="s">
        <v>46</v>
      </c>
      <c r="E384" s="81">
        <v>42919</v>
      </c>
      <c r="F384" s="88">
        <v>677.95</v>
      </c>
      <c r="G384" s="95" t="s">
        <v>37</v>
      </c>
    </row>
    <row r="385" spans="1:7" ht="15">
      <c r="A385" s="61" t="s">
        <v>59</v>
      </c>
      <c r="C385" s="65">
        <v>221868</v>
      </c>
      <c r="D385" s="96" t="s">
        <v>46</v>
      </c>
      <c r="E385" s="81">
        <v>42926</v>
      </c>
      <c r="F385" s="88">
        <v>1512.4</v>
      </c>
      <c r="G385" s="95" t="s">
        <v>37</v>
      </c>
    </row>
    <row r="386" spans="1:7" ht="15">
      <c r="A386" s="61" t="s">
        <v>59</v>
      </c>
      <c r="C386" s="65">
        <v>221876</v>
      </c>
      <c r="D386" s="96" t="s">
        <v>46</v>
      </c>
      <c r="E386" s="81">
        <v>42926</v>
      </c>
      <c r="F386" s="88">
        <v>2436.2</v>
      </c>
      <c r="G386" s="95" t="s">
        <v>37</v>
      </c>
    </row>
    <row r="387" spans="1:7" ht="15">
      <c r="A387" s="61" t="s">
        <v>59</v>
      </c>
      <c r="C387" s="65">
        <v>221877</v>
      </c>
      <c r="D387" s="96" t="s">
        <v>46</v>
      </c>
      <c r="E387" s="81">
        <v>42927</v>
      </c>
      <c r="F387" s="88">
        <v>2490</v>
      </c>
      <c r="G387" s="95" t="s">
        <v>37</v>
      </c>
    </row>
    <row r="388" spans="1:7" ht="15">
      <c r="A388" s="61" t="s">
        <v>59</v>
      </c>
      <c r="C388" s="65">
        <v>221879</v>
      </c>
      <c r="D388" s="96" t="s">
        <v>46</v>
      </c>
      <c r="E388" s="81">
        <v>42928</v>
      </c>
      <c r="F388" s="88">
        <v>626.85</v>
      </c>
      <c r="G388" s="95" t="s">
        <v>37</v>
      </c>
    </row>
    <row r="389" spans="1:7" ht="15">
      <c r="A389" s="61" t="s">
        <v>59</v>
      </c>
      <c r="C389" s="65">
        <v>222214</v>
      </c>
      <c r="D389" s="96" t="s">
        <v>46</v>
      </c>
      <c r="E389" s="81">
        <v>42933</v>
      </c>
      <c r="F389" s="88">
        <v>2273.15</v>
      </c>
      <c r="G389" s="95" t="s">
        <v>37</v>
      </c>
    </row>
    <row r="390" spans="1:7" ht="15">
      <c r="A390" s="61" t="s">
        <v>59</v>
      </c>
      <c r="C390" s="65">
        <v>222221</v>
      </c>
      <c r="D390" s="96" t="s">
        <v>46</v>
      </c>
      <c r="E390" s="81">
        <v>42933</v>
      </c>
      <c r="F390" s="88">
        <v>1716.4</v>
      </c>
      <c r="G390" s="95" t="s">
        <v>37</v>
      </c>
    </row>
    <row r="391" spans="1:7" ht="15">
      <c r="A391" s="61" t="s">
        <v>59</v>
      </c>
      <c r="C391" s="65">
        <v>222225</v>
      </c>
      <c r="D391" s="96" t="s">
        <v>46</v>
      </c>
      <c r="E391" s="81">
        <v>42933</v>
      </c>
      <c r="F391" s="88">
        <v>598.5</v>
      </c>
      <c r="G391" s="95" t="s">
        <v>37</v>
      </c>
    </row>
    <row r="392" spans="1:7" ht="15">
      <c r="A392" s="61" t="s">
        <v>59</v>
      </c>
      <c r="C392" s="65">
        <v>222250</v>
      </c>
      <c r="D392" s="96" t="s">
        <v>46</v>
      </c>
      <c r="E392" s="81">
        <v>42934</v>
      </c>
      <c r="F392" s="88">
        <v>1302.3</v>
      </c>
      <c r="G392" s="95" t="s">
        <v>37</v>
      </c>
    </row>
    <row r="393" spans="1:7" ht="15">
      <c r="A393" s="61" t="s">
        <v>59</v>
      </c>
      <c r="C393" s="65">
        <v>222546</v>
      </c>
      <c r="D393" s="96" t="s">
        <v>46</v>
      </c>
      <c r="E393" s="81">
        <v>42940</v>
      </c>
      <c r="F393" s="88">
        <v>1812</v>
      </c>
      <c r="G393" s="95" t="s">
        <v>37</v>
      </c>
    </row>
    <row r="394" spans="1:7" ht="15">
      <c r="A394" s="61" t="s">
        <v>59</v>
      </c>
      <c r="C394" s="65">
        <v>222551</v>
      </c>
      <c r="D394" s="96" t="s">
        <v>46</v>
      </c>
      <c r="E394" s="81">
        <v>42940</v>
      </c>
      <c r="F394" s="88">
        <v>522.85</v>
      </c>
      <c r="G394" s="95" t="s">
        <v>37</v>
      </c>
    </row>
    <row r="395" spans="1:7" ht="15">
      <c r="A395" s="61" t="s">
        <v>59</v>
      </c>
      <c r="C395" s="65">
        <v>221876</v>
      </c>
      <c r="D395" s="96" t="s">
        <v>46</v>
      </c>
      <c r="E395" s="81">
        <v>42926</v>
      </c>
      <c r="F395" s="88">
        <v>2436.2</v>
      </c>
      <c r="G395" s="95" t="s">
        <v>37</v>
      </c>
    </row>
    <row r="396" spans="1:7" ht="15">
      <c r="A396" s="61" t="s">
        <v>59</v>
      </c>
      <c r="C396" s="65">
        <v>221877</v>
      </c>
      <c r="D396" s="96" t="s">
        <v>46</v>
      </c>
      <c r="E396" s="81">
        <v>42927</v>
      </c>
      <c r="F396" s="88">
        <v>2490</v>
      </c>
      <c r="G396" s="95" t="s">
        <v>37</v>
      </c>
    </row>
    <row r="397" spans="1:7" ht="15">
      <c r="A397" s="61" t="s">
        <v>59</v>
      </c>
      <c r="C397" s="65">
        <v>221879</v>
      </c>
      <c r="D397" s="96" t="s">
        <v>46</v>
      </c>
      <c r="E397" s="81">
        <v>42928</v>
      </c>
      <c r="F397" s="88">
        <v>626.85</v>
      </c>
      <c r="G397" s="95" t="s">
        <v>37</v>
      </c>
    </row>
    <row r="398" spans="1:7" ht="15">
      <c r="A398" s="61" t="s">
        <v>59</v>
      </c>
      <c r="C398" s="65">
        <v>222214</v>
      </c>
      <c r="D398" s="96" t="s">
        <v>46</v>
      </c>
      <c r="E398" s="81">
        <v>42933</v>
      </c>
      <c r="F398" s="88">
        <v>2273.15</v>
      </c>
      <c r="G398" s="95" t="s">
        <v>37</v>
      </c>
    </row>
    <row r="399" spans="1:7" ht="15">
      <c r="A399" s="61" t="s">
        <v>59</v>
      </c>
      <c r="C399" s="65">
        <v>222225</v>
      </c>
      <c r="D399" s="96" t="s">
        <v>46</v>
      </c>
      <c r="E399" s="81">
        <v>42933</v>
      </c>
      <c r="F399" s="88">
        <v>598.5</v>
      </c>
      <c r="G399" s="95" t="s">
        <v>37</v>
      </c>
    </row>
    <row r="400" spans="1:7" ht="15">
      <c r="A400" s="61" t="s">
        <v>59</v>
      </c>
      <c r="C400" s="65">
        <v>222551</v>
      </c>
      <c r="D400" s="96" t="s">
        <v>46</v>
      </c>
      <c r="E400" s="81">
        <v>42940</v>
      </c>
      <c r="F400" s="88">
        <v>522.85</v>
      </c>
      <c r="G400" s="95" t="s">
        <v>37</v>
      </c>
    </row>
    <row r="401" spans="1:7" ht="15">
      <c r="A401" s="61" t="s">
        <v>59</v>
      </c>
      <c r="C401" s="65">
        <v>222872</v>
      </c>
      <c r="D401" s="96" t="s">
        <v>46</v>
      </c>
      <c r="E401" s="81">
        <v>42949</v>
      </c>
      <c r="F401" s="88">
        <v>1236.85</v>
      </c>
      <c r="G401" s="95" t="s">
        <v>37</v>
      </c>
    </row>
    <row r="402" spans="1:7" ht="15">
      <c r="A402" s="61" t="s">
        <v>59</v>
      </c>
      <c r="C402" s="65">
        <v>222879</v>
      </c>
      <c r="D402" s="96" t="s">
        <v>46</v>
      </c>
      <c r="E402" s="81">
        <v>42947</v>
      </c>
      <c r="F402" s="88">
        <v>639.8</v>
      </c>
      <c r="G402" s="95" t="s">
        <v>37</v>
      </c>
    </row>
    <row r="403" spans="1:7" ht="15">
      <c r="A403" s="61" t="s">
        <v>59</v>
      </c>
      <c r="C403" s="65">
        <v>223224</v>
      </c>
      <c r="D403" s="96" t="s">
        <v>46</v>
      </c>
      <c r="E403" s="81">
        <v>42954</v>
      </c>
      <c r="F403" s="88">
        <v>693.8</v>
      </c>
      <c r="G403" s="95" t="s">
        <v>37</v>
      </c>
    </row>
    <row r="404" spans="1:7" ht="15">
      <c r="A404" s="61" t="s">
        <v>68</v>
      </c>
      <c r="C404" s="65">
        <v>8312017</v>
      </c>
      <c r="D404" s="96" t="s">
        <v>46</v>
      </c>
      <c r="E404" s="81">
        <v>42984</v>
      </c>
      <c r="F404" s="88">
        <v>9540</v>
      </c>
      <c r="G404" s="95" t="s">
        <v>37</v>
      </c>
    </row>
    <row r="405" spans="1:7" ht="15">
      <c r="A405" s="60" t="s">
        <v>69</v>
      </c>
      <c r="C405" s="65" t="s">
        <v>105</v>
      </c>
      <c r="D405" s="96" t="s">
        <v>46</v>
      </c>
      <c r="E405" s="81">
        <v>42795</v>
      </c>
      <c r="F405" s="88">
        <v>4166.68</v>
      </c>
      <c r="G405" s="95" t="s">
        <v>37</v>
      </c>
    </row>
    <row r="406" spans="1:7" ht="15">
      <c r="A406" s="61" t="s">
        <v>45</v>
      </c>
      <c r="C406" s="69" t="s">
        <v>106</v>
      </c>
      <c r="D406" s="96" t="s">
        <v>46</v>
      </c>
      <c r="E406" s="81">
        <v>43013</v>
      </c>
      <c r="F406" s="88">
        <v>6813.78</v>
      </c>
      <c r="G406" s="95" t="s">
        <v>37</v>
      </c>
    </row>
    <row r="407" spans="1:7" ht="15">
      <c r="A407" s="60" t="s">
        <v>68</v>
      </c>
      <c r="C407" s="50">
        <v>9302017</v>
      </c>
      <c r="D407" s="96" t="s">
        <v>46</v>
      </c>
      <c r="E407" s="79">
        <v>43012</v>
      </c>
      <c r="F407" s="87">
        <v>7740</v>
      </c>
      <c r="G407" s="95" t="s">
        <v>37</v>
      </c>
    </row>
    <row r="408" spans="1:7" ht="15">
      <c r="A408" s="60" t="s">
        <v>45</v>
      </c>
      <c r="C408" s="50">
        <v>10312017</v>
      </c>
      <c r="D408" s="96" t="s">
        <v>46</v>
      </c>
      <c r="E408" s="79">
        <v>43040</v>
      </c>
      <c r="F408" s="87">
        <v>4743.78</v>
      </c>
      <c r="G408" s="95" t="s">
        <v>37</v>
      </c>
    </row>
    <row r="409" spans="1:7" ht="15">
      <c r="A409" s="60" t="s">
        <v>65</v>
      </c>
      <c r="C409" s="50" t="s">
        <v>109</v>
      </c>
      <c r="D409" s="96" t="s">
        <v>46</v>
      </c>
      <c r="E409" s="80">
        <v>43045</v>
      </c>
      <c r="F409" s="87">
        <v>210</v>
      </c>
      <c r="G409" s="95" t="s">
        <v>37</v>
      </c>
    </row>
    <row r="410" spans="1:7" ht="15">
      <c r="A410" s="62" t="s">
        <v>70</v>
      </c>
      <c r="C410" s="50" t="s">
        <v>110</v>
      </c>
      <c r="D410" s="96" t="s">
        <v>127</v>
      </c>
      <c r="E410" s="82">
        <v>42917</v>
      </c>
      <c r="F410" s="91">
        <v>29070</v>
      </c>
      <c r="G410" s="95" t="s">
        <v>37</v>
      </c>
    </row>
    <row r="411" spans="1:7" ht="15">
      <c r="A411" s="62" t="s">
        <v>70</v>
      </c>
      <c r="C411" s="50" t="s">
        <v>111</v>
      </c>
      <c r="D411" s="96" t="s">
        <v>127</v>
      </c>
      <c r="E411" s="82">
        <v>42917</v>
      </c>
      <c r="F411" s="91">
        <v>267311</v>
      </c>
      <c r="G411" s="95" t="s">
        <v>37</v>
      </c>
    </row>
    <row r="412" spans="1:7" ht="15">
      <c r="A412" s="61" t="s">
        <v>71</v>
      </c>
      <c r="C412" s="70" t="s">
        <v>112</v>
      </c>
      <c r="D412" s="96" t="s">
        <v>51</v>
      </c>
      <c r="E412" s="83">
        <v>43064</v>
      </c>
      <c r="F412" s="87">
        <v>726618.44</v>
      </c>
      <c r="G412" s="95" t="s">
        <v>37</v>
      </c>
    </row>
    <row r="413" spans="1:7" ht="15">
      <c r="A413" s="60" t="s">
        <v>72</v>
      </c>
      <c r="C413" s="71" t="s">
        <v>113</v>
      </c>
      <c r="D413" s="96" t="s">
        <v>51</v>
      </c>
      <c r="E413" s="82">
        <v>43064</v>
      </c>
      <c r="F413" s="86">
        <v>4855402.51</v>
      </c>
      <c r="G413" s="95" t="s">
        <v>37</v>
      </c>
    </row>
    <row r="414" spans="1:7" ht="15">
      <c r="A414" s="60" t="s">
        <v>49</v>
      </c>
      <c r="C414" s="72" t="s">
        <v>114</v>
      </c>
      <c r="D414" s="96" t="s">
        <v>51</v>
      </c>
      <c r="E414" s="82">
        <v>43064</v>
      </c>
      <c r="F414" s="87">
        <v>1084770.46</v>
      </c>
      <c r="G414" s="95" t="s">
        <v>37</v>
      </c>
    </row>
    <row r="415" spans="1:7" ht="15">
      <c r="A415" s="60" t="s">
        <v>49</v>
      </c>
      <c r="C415" s="72" t="s">
        <v>115</v>
      </c>
      <c r="D415" s="96" t="s">
        <v>51</v>
      </c>
      <c r="E415" s="82">
        <v>43064</v>
      </c>
      <c r="F415" s="87">
        <v>391129.62</v>
      </c>
      <c r="G415" s="95" t="s">
        <v>37</v>
      </c>
    </row>
    <row r="416" spans="1:7" ht="15">
      <c r="A416" s="60" t="s">
        <v>45</v>
      </c>
      <c r="C416" s="73" t="s">
        <v>116</v>
      </c>
      <c r="D416" s="96" t="s">
        <v>51</v>
      </c>
      <c r="E416" s="82">
        <v>43242</v>
      </c>
      <c r="F416" s="87">
        <v>4743.78</v>
      </c>
      <c r="G416" s="95" t="s">
        <v>10</v>
      </c>
    </row>
    <row r="417" spans="1:7" ht="15">
      <c r="A417" s="60" t="s">
        <v>62</v>
      </c>
      <c r="C417" s="72" t="s">
        <v>117</v>
      </c>
      <c r="D417" s="96" t="s">
        <v>51</v>
      </c>
      <c r="E417" s="82">
        <v>43273</v>
      </c>
      <c r="F417" s="87">
        <v>41366.83</v>
      </c>
      <c r="G417" s="95" t="s">
        <v>10</v>
      </c>
    </row>
    <row r="418" spans="1:7" ht="15">
      <c r="A418" s="62" t="s">
        <v>50</v>
      </c>
      <c r="C418" s="75" t="s">
        <v>123</v>
      </c>
      <c r="D418" s="96" t="s">
        <v>51</v>
      </c>
      <c r="E418" s="84">
        <v>43184</v>
      </c>
      <c r="F418" s="92">
        <v>4760986.88</v>
      </c>
      <c r="G418" s="95" t="s">
        <v>37</v>
      </c>
    </row>
    <row r="419" spans="1:7" ht="15.75">
      <c r="A419" s="60" t="s">
        <v>45</v>
      </c>
      <c r="C419" s="74">
        <v>43191</v>
      </c>
      <c r="D419" s="96" t="s">
        <v>51</v>
      </c>
      <c r="E419" s="82">
        <v>43230</v>
      </c>
      <c r="F419" s="93">
        <v>2610</v>
      </c>
      <c r="G419" s="95" t="s">
        <v>10</v>
      </c>
    </row>
  </sheetData>
  <sheetProtection/>
  <autoFilter ref="A5:G419"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A5" sqref="A5:J5"/>
    </sheetView>
  </sheetViews>
  <sheetFormatPr defaultColWidth="8.8515625" defaultRowHeight="15"/>
  <cols>
    <col min="1" max="1" width="33.421875" style="15" bestFit="1" customWidth="1"/>
    <col min="2" max="2" width="14.28125" style="14" bestFit="1" customWidth="1"/>
    <col min="3" max="3" width="13.00390625" style="14" bestFit="1" customWidth="1"/>
    <col min="4" max="4" width="17.00390625" style="14" customWidth="1"/>
    <col min="5" max="5" width="22.28125" style="15" customWidth="1"/>
    <col min="6" max="6" width="14.00390625" style="15" bestFit="1" customWidth="1"/>
    <col min="7" max="7" width="21.140625" style="15" customWidth="1"/>
    <col min="8" max="9" width="19.7109375" style="15" customWidth="1"/>
    <col min="10" max="10" width="12.421875" style="5" bestFit="1" customWidth="1"/>
    <col min="11" max="16384" width="8.8515625" style="5" customWidth="1"/>
  </cols>
  <sheetData>
    <row r="1" spans="1:10" ht="32.25" customHeight="1">
      <c r="A1" s="116" t="s">
        <v>152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40</v>
      </c>
      <c r="B2" s="7"/>
      <c r="C2" s="8"/>
      <c r="D2" s="8"/>
      <c r="E2" s="113">
        <f>'Receivables Assigned'!B2</f>
        <v>43404</v>
      </c>
      <c r="F2" s="113"/>
      <c r="G2" s="9"/>
      <c r="H2" s="9"/>
      <c r="I2" s="9"/>
      <c r="J2" s="11"/>
    </row>
    <row r="3" spans="1:10" s="18" customFormat="1" ht="15">
      <c r="A3" s="27"/>
      <c r="B3" s="14"/>
      <c r="C3" s="14"/>
      <c r="D3" s="14"/>
      <c r="E3" s="15"/>
      <c r="F3" s="15"/>
      <c r="G3" s="15"/>
      <c r="H3" s="15"/>
      <c r="I3" s="15"/>
      <c r="J3" s="5"/>
    </row>
    <row r="4" spans="1:256" s="18" customFormat="1" ht="27.75" customHeight="1" thickBot="1">
      <c r="A4" s="114" t="s">
        <v>0</v>
      </c>
      <c r="B4" s="114"/>
      <c r="C4" s="114"/>
      <c r="D4" s="114"/>
      <c r="E4" s="114"/>
      <c r="F4" s="114"/>
      <c r="G4" s="114"/>
      <c r="H4" s="114"/>
      <c r="I4" s="28"/>
      <c r="J4" s="1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8" customFormat="1" ht="43.5" thickBot="1">
      <c r="A5" s="125" t="s">
        <v>14</v>
      </c>
      <c r="B5" s="126" t="s">
        <v>15</v>
      </c>
      <c r="C5" s="126" t="s">
        <v>16</v>
      </c>
      <c r="D5" s="126" t="s">
        <v>26</v>
      </c>
      <c r="E5" s="126" t="s">
        <v>18</v>
      </c>
      <c r="F5" s="126" t="s">
        <v>43</v>
      </c>
      <c r="G5" s="126" t="s">
        <v>23</v>
      </c>
      <c r="H5" s="126" t="s">
        <v>24</v>
      </c>
      <c r="I5" s="126" t="s">
        <v>27</v>
      </c>
      <c r="J5" s="122" t="s">
        <v>25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2" s="52" customFormat="1" ht="16.5" thickBot="1">
      <c r="A6" s="19" t="s">
        <v>130</v>
      </c>
      <c r="B6" s="21">
        <v>800082903</v>
      </c>
      <c r="C6" s="21" t="s">
        <v>124</v>
      </c>
      <c r="D6" s="21"/>
      <c r="E6" s="109" t="s">
        <v>51</v>
      </c>
      <c r="F6" s="20">
        <v>43156</v>
      </c>
      <c r="G6" s="20">
        <v>43384</v>
      </c>
      <c r="H6" s="25">
        <v>918792.68</v>
      </c>
      <c r="I6" s="20">
        <v>43288</v>
      </c>
      <c r="J6" s="20" t="s">
        <v>131</v>
      </c>
      <c r="L6" s="53"/>
    </row>
    <row r="7" spans="1:10" s="52" customFormat="1" ht="16.5" thickBot="1">
      <c r="A7" s="19" t="s">
        <v>132</v>
      </c>
      <c r="B7" s="21">
        <v>800082895</v>
      </c>
      <c r="C7" s="21" t="s">
        <v>120</v>
      </c>
      <c r="D7" s="21"/>
      <c r="E7" s="109" t="str">
        <f>E6</f>
        <v>CMS</v>
      </c>
      <c r="F7" s="20">
        <v>43156</v>
      </c>
      <c r="G7" s="20">
        <f>G6</f>
        <v>43384</v>
      </c>
      <c r="H7" s="25">
        <v>387154.8</v>
      </c>
      <c r="I7" s="20">
        <f>I6</f>
        <v>43288</v>
      </c>
      <c r="J7" s="20" t="s">
        <v>131</v>
      </c>
    </row>
    <row r="8" spans="1:10" s="52" customFormat="1" ht="16.5" thickBot="1">
      <c r="A8" s="19" t="str">
        <f>A7</f>
        <v>Aetna ife Insurance Co</v>
      </c>
      <c r="B8" s="21">
        <v>800082896</v>
      </c>
      <c r="C8" s="21" t="s">
        <v>118</v>
      </c>
      <c r="D8" s="21"/>
      <c r="E8" s="109" t="str">
        <f>E7</f>
        <v>CMS</v>
      </c>
      <c r="F8" s="20">
        <v>43156</v>
      </c>
      <c r="G8" s="20">
        <f>G7</f>
        <v>43384</v>
      </c>
      <c r="H8" s="25">
        <v>1048205.43</v>
      </c>
      <c r="I8" s="20">
        <f>I7</f>
        <v>43288</v>
      </c>
      <c r="J8" s="20" t="s">
        <v>37</v>
      </c>
    </row>
    <row r="9" spans="1:10" s="52" customFormat="1" ht="16.5" thickBot="1">
      <c r="A9" s="19" t="s">
        <v>133</v>
      </c>
      <c r="B9" s="21">
        <v>800082897</v>
      </c>
      <c r="C9" s="21" t="s">
        <v>122</v>
      </c>
      <c r="D9" s="21"/>
      <c r="E9" s="109" t="str">
        <f>E8</f>
        <v>CMS</v>
      </c>
      <c r="F9" s="20">
        <v>43156</v>
      </c>
      <c r="G9" s="20">
        <f>G8</f>
        <v>43384</v>
      </c>
      <c r="H9" s="25">
        <v>4716352.92</v>
      </c>
      <c r="I9" s="20">
        <f>I8</f>
        <v>43288</v>
      </c>
      <c r="J9" s="20" t="s">
        <v>37</v>
      </c>
    </row>
    <row r="10" spans="1:10" s="52" customFormat="1" ht="16.5" thickBot="1">
      <c r="A10" s="19" t="s">
        <v>134</v>
      </c>
      <c r="B10" s="21">
        <v>800007938</v>
      </c>
      <c r="C10" s="104">
        <v>90381968</v>
      </c>
      <c r="D10" s="21"/>
      <c r="E10" s="109" t="s">
        <v>127</v>
      </c>
      <c r="F10" s="20">
        <v>42978</v>
      </c>
      <c r="G10" s="20">
        <v>43390</v>
      </c>
      <c r="H10" s="25">
        <v>847058</v>
      </c>
      <c r="I10" s="20">
        <v>43128</v>
      </c>
      <c r="J10" s="20" t="s">
        <v>37</v>
      </c>
    </row>
    <row r="11" spans="1:10" s="52" customFormat="1" ht="16.5" thickBot="1">
      <c r="A11" s="19" t="s">
        <v>134</v>
      </c>
      <c r="B11" s="21">
        <v>800007936</v>
      </c>
      <c r="C11" s="104">
        <v>90373455</v>
      </c>
      <c r="D11" s="21"/>
      <c r="E11" s="109" t="s">
        <v>127</v>
      </c>
      <c r="F11" s="20">
        <v>42917</v>
      </c>
      <c r="G11" s="20">
        <v>43378</v>
      </c>
      <c r="H11" s="25">
        <v>847058</v>
      </c>
      <c r="I11" s="20">
        <v>42917</v>
      </c>
      <c r="J11" s="20" t="s">
        <v>37</v>
      </c>
    </row>
    <row r="12" spans="1:10" s="52" customFormat="1" ht="16.5" thickBot="1">
      <c r="A12" s="19" t="s">
        <v>134</v>
      </c>
      <c r="B12" s="21">
        <v>800007937</v>
      </c>
      <c r="C12" s="104">
        <v>90373456</v>
      </c>
      <c r="D12" s="21"/>
      <c r="E12" s="109" t="s">
        <v>127</v>
      </c>
      <c r="F12" s="20">
        <v>42917</v>
      </c>
      <c r="G12" s="20">
        <v>43376</v>
      </c>
      <c r="H12" s="25">
        <v>8700</v>
      </c>
      <c r="I12" s="20">
        <v>42917</v>
      </c>
      <c r="J12" s="20" t="s">
        <v>37</v>
      </c>
    </row>
    <row r="13" spans="1:10" s="52" customFormat="1" ht="16.5" thickBot="1">
      <c r="A13" s="19" t="s">
        <v>135</v>
      </c>
      <c r="B13" s="21">
        <v>800080875</v>
      </c>
      <c r="C13" s="104" t="s">
        <v>136</v>
      </c>
      <c r="D13" s="104"/>
      <c r="E13" s="109" t="s">
        <v>137</v>
      </c>
      <c r="F13" s="20">
        <v>43265</v>
      </c>
      <c r="G13" s="20">
        <v>43375</v>
      </c>
      <c r="H13" s="25">
        <v>1265.6</v>
      </c>
      <c r="I13" s="20">
        <v>43371</v>
      </c>
      <c r="J13" s="20" t="s">
        <v>10</v>
      </c>
    </row>
    <row r="14" spans="1:10" s="52" customFormat="1" ht="16.5" thickBot="1">
      <c r="A14" s="19" t="s">
        <v>138</v>
      </c>
      <c r="B14" s="21">
        <v>800100682</v>
      </c>
      <c r="C14" s="104" t="s">
        <v>139</v>
      </c>
      <c r="D14" s="104"/>
      <c r="E14" s="109" t="s">
        <v>46</v>
      </c>
      <c r="F14" s="20">
        <v>42951</v>
      </c>
      <c r="G14" s="20">
        <v>43376</v>
      </c>
      <c r="H14" s="25">
        <v>4166.67</v>
      </c>
      <c r="I14" s="20">
        <v>43097</v>
      </c>
      <c r="J14" s="20" t="s">
        <v>37</v>
      </c>
    </row>
    <row r="15" spans="1:10" ht="15.75" thickBot="1">
      <c r="A15" s="19" t="s">
        <v>140</v>
      </c>
      <c r="B15" s="21">
        <v>800074921</v>
      </c>
      <c r="C15" s="104" t="s">
        <v>141</v>
      </c>
      <c r="D15" s="104"/>
      <c r="E15" s="109" t="s">
        <v>46</v>
      </c>
      <c r="F15" s="20">
        <v>42984</v>
      </c>
      <c r="G15" s="56">
        <v>43376</v>
      </c>
      <c r="H15" s="25">
        <v>2010</v>
      </c>
      <c r="I15" s="20">
        <v>43122</v>
      </c>
      <c r="J15" s="20" t="s">
        <v>37</v>
      </c>
    </row>
    <row r="16" spans="1:10" ht="15.75" thickBot="1">
      <c r="A16" s="19" t="str">
        <f>A15</f>
        <v>Lyles Dennis (New Pathways)</v>
      </c>
      <c r="B16" s="21">
        <v>800074922</v>
      </c>
      <c r="C16" s="104" t="s">
        <v>142</v>
      </c>
      <c r="D16" s="104"/>
      <c r="E16" s="109" t="s">
        <v>46</v>
      </c>
      <c r="F16" s="20">
        <v>43019</v>
      </c>
      <c r="G16" s="56">
        <f>G15</f>
        <v>43376</v>
      </c>
      <c r="H16" s="25">
        <v>4860</v>
      </c>
      <c r="I16" s="20">
        <v>43122</v>
      </c>
      <c r="J16" s="20" t="s">
        <v>37</v>
      </c>
    </row>
    <row r="17" spans="1:10" ht="15.75" thickBot="1">
      <c r="A17" s="19" t="str">
        <f>A16</f>
        <v>Lyles Dennis (New Pathways)</v>
      </c>
      <c r="B17" s="21">
        <v>800074923</v>
      </c>
      <c r="C17" s="104" t="s">
        <v>143</v>
      </c>
      <c r="D17" s="104"/>
      <c r="E17" s="109" t="s">
        <v>46</v>
      </c>
      <c r="F17" s="20">
        <v>43041</v>
      </c>
      <c r="G17" s="56">
        <f>G16</f>
        <v>43376</v>
      </c>
      <c r="H17" s="25">
        <v>3660</v>
      </c>
      <c r="I17" s="110">
        <v>43151</v>
      </c>
      <c r="J17" s="20" t="s">
        <v>37</v>
      </c>
    </row>
    <row r="18" spans="1:10" ht="15.75" thickBot="1">
      <c r="A18" s="19" t="str">
        <f>A17</f>
        <v>Lyles Dennis (New Pathways)</v>
      </c>
      <c r="B18" s="21">
        <v>800101691</v>
      </c>
      <c r="C18" s="104" t="s">
        <v>144</v>
      </c>
      <c r="D18" s="104"/>
      <c r="E18" s="109" t="s">
        <v>46</v>
      </c>
      <c r="F18" s="20">
        <v>42951</v>
      </c>
      <c r="G18" s="56">
        <f>G17</f>
        <v>43376</v>
      </c>
      <c r="H18" s="25">
        <v>1140</v>
      </c>
      <c r="I18" s="110">
        <v>43068</v>
      </c>
      <c r="J18" s="20" t="s">
        <v>37</v>
      </c>
    </row>
    <row r="19" spans="1:10" ht="15.75" thickBot="1">
      <c r="A19" s="19" t="str">
        <f>A18</f>
        <v>Lyles Dennis (New Pathways)</v>
      </c>
      <c r="B19" s="21">
        <v>800101692</v>
      </c>
      <c r="C19" s="104" t="s">
        <v>107</v>
      </c>
      <c r="D19" s="104"/>
      <c r="E19" s="109" t="s">
        <v>46</v>
      </c>
      <c r="F19" s="20">
        <v>43019</v>
      </c>
      <c r="G19" s="56">
        <f>G18</f>
        <v>43376</v>
      </c>
      <c r="H19" s="25">
        <v>1260</v>
      </c>
      <c r="I19" s="110">
        <v>43122</v>
      </c>
      <c r="J19" s="20" t="s">
        <v>37</v>
      </c>
    </row>
    <row r="20" spans="1:10" ht="15.75" thickBot="1">
      <c r="A20" s="19" t="str">
        <f>A19</f>
        <v>Lyles Dennis (New Pathways)</v>
      </c>
      <c r="B20" s="21">
        <v>800107602</v>
      </c>
      <c r="C20" s="104" t="s">
        <v>108</v>
      </c>
      <c r="D20" s="104"/>
      <c r="E20" s="109" t="s">
        <v>46</v>
      </c>
      <c r="F20" s="20">
        <v>42984</v>
      </c>
      <c r="G20" s="56">
        <f>G19</f>
        <v>43376</v>
      </c>
      <c r="H20" s="25">
        <v>1410</v>
      </c>
      <c r="I20" s="110">
        <v>43122</v>
      </c>
      <c r="J20" s="20" t="s">
        <v>37</v>
      </c>
    </row>
    <row r="21" spans="1:10" ht="15.75" thickBot="1">
      <c r="A21" s="19" t="s">
        <v>146</v>
      </c>
      <c r="B21" s="21">
        <v>800083068</v>
      </c>
      <c r="C21" s="104" t="s">
        <v>121</v>
      </c>
      <c r="D21" s="104"/>
      <c r="E21" s="109" t="s">
        <v>51</v>
      </c>
      <c r="F21" s="20">
        <v>43184</v>
      </c>
      <c r="G21" s="20">
        <v>43397</v>
      </c>
      <c r="H21" s="25">
        <v>382506.51</v>
      </c>
      <c r="I21" s="110">
        <v>43288</v>
      </c>
      <c r="J21" s="20" t="s">
        <v>37</v>
      </c>
    </row>
    <row r="22" spans="1:10" ht="15.75" thickBot="1">
      <c r="A22" s="19" t="s">
        <v>146</v>
      </c>
      <c r="B22" s="21">
        <v>800083100</v>
      </c>
      <c r="C22" s="104" t="s">
        <v>119</v>
      </c>
      <c r="D22" s="104"/>
      <c r="E22" s="109" t="s">
        <v>51</v>
      </c>
      <c r="F22" s="20">
        <v>43184</v>
      </c>
      <c r="G22" s="20">
        <v>43397</v>
      </c>
      <c r="H22" s="25">
        <v>1050283.03</v>
      </c>
      <c r="I22" s="110">
        <v>43288</v>
      </c>
      <c r="J22" s="20" t="s">
        <v>37</v>
      </c>
    </row>
    <row r="23" spans="1:10" ht="15.75" thickBot="1">
      <c r="A23" s="19" t="s">
        <v>130</v>
      </c>
      <c r="B23" s="21">
        <v>800083077</v>
      </c>
      <c r="C23" s="104" t="s">
        <v>125</v>
      </c>
      <c r="D23" s="104"/>
      <c r="E23" s="109" t="s">
        <v>51</v>
      </c>
      <c r="F23" s="20">
        <v>43184</v>
      </c>
      <c r="G23" s="20">
        <v>43397</v>
      </c>
      <c r="H23" s="25">
        <v>914901.66</v>
      </c>
      <c r="I23" s="110">
        <v>43288</v>
      </c>
      <c r="J23" s="20" t="s">
        <v>37</v>
      </c>
    </row>
    <row r="24" spans="1:10" ht="15.75" thickBot="1">
      <c r="A24" s="19" t="s">
        <v>147</v>
      </c>
      <c r="B24" s="21">
        <v>800110364</v>
      </c>
      <c r="C24" s="104" t="s">
        <v>148</v>
      </c>
      <c r="D24" s="104"/>
      <c r="E24" s="109" t="s">
        <v>46</v>
      </c>
      <c r="F24" s="20">
        <v>42556</v>
      </c>
      <c r="G24" s="20">
        <v>43376</v>
      </c>
      <c r="H24" s="25">
        <v>207.05</v>
      </c>
      <c r="I24" s="110">
        <v>42724</v>
      </c>
      <c r="J24" s="20" t="s">
        <v>37</v>
      </c>
    </row>
    <row r="25" spans="1:10" ht="15.75" thickBot="1">
      <c r="A25" s="19" t="s">
        <v>147</v>
      </c>
      <c r="B25" s="21">
        <v>800110363</v>
      </c>
      <c r="C25" s="104" t="s">
        <v>149</v>
      </c>
      <c r="D25" s="104"/>
      <c r="E25" s="109" t="s">
        <v>46</v>
      </c>
      <c r="F25" s="20">
        <v>42479</v>
      </c>
      <c r="G25" s="20">
        <v>43376</v>
      </c>
      <c r="H25" s="25">
        <v>507.75</v>
      </c>
      <c r="I25" s="110">
        <v>42674</v>
      </c>
      <c r="J25" s="20" t="s">
        <v>37</v>
      </c>
    </row>
    <row r="26" spans="1:10" ht="15.75" thickBot="1">
      <c r="A26" s="19"/>
      <c r="B26" s="21"/>
      <c r="C26" s="104"/>
      <c r="D26" s="104"/>
      <c r="E26" s="109"/>
      <c r="F26" s="20"/>
      <c r="G26" s="20"/>
      <c r="H26" s="25"/>
      <c r="I26" s="25"/>
      <c r="J26" s="20"/>
    </row>
    <row r="27" spans="1:10" ht="15.75" thickBot="1">
      <c r="A27" s="19"/>
      <c r="B27" s="21"/>
      <c r="C27" s="104"/>
      <c r="D27" s="104"/>
      <c r="E27" s="19"/>
      <c r="F27" s="20"/>
      <c r="G27" s="20"/>
      <c r="H27" s="25"/>
      <c r="I27" s="25"/>
      <c r="J27" s="20"/>
    </row>
    <row r="28" spans="1:10" ht="15.75" thickBot="1">
      <c r="A28" s="19"/>
      <c r="B28" s="21"/>
      <c r="C28" s="104"/>
      <c r="D28" s="104"/>
      <c r="E28" s="19"/>
      <c r="F28" s="20"/>
      <c r="G28" s="20"/>
      <c r="H28" s="25"/>
      <c r="I28" s="25"/>
      <c r="J28" s="20"/>
    </row>
    <row r="29" spans="1:10" ht="15.75" thickBot="1">
      <c r="A29" s="19"/>
      <c r="B29" s="21"/>
      <c r="C29" s="104"/>
      <c r="D29" s="104"/>
      <c r="E29" s="19"/>
      <c r="F29" s="20"/>
      <c r="G29" s="20"/>
      <c r="H29" s="25"/>
      <c r="I29" s="25"/>
      <c r="J29" s="20"/>
    </row>
    <row r="30" spans="1:10" ht="15.75" thickBot="1">
      <c r="A30" s="19"/>
      <c r="B30" s="21"/>
      <c r="C30" s="104"/>
      <c r="D30" s="104"/>
      <c r="E30" s="19"/>
      <c r="F30" s="20"/>
      <c r="G30" s="20"/>
      <c r="H30" s="25"/>
      <c r="I30" s="25"/>
      <c r="J30" s="20"/>
    </row>
    <row r="31" spans="1:10" ht="15.75" thickBot="1">
      <c r="A31" s="19"/>
      <c r="B31" s="21"/>
      <c r="C31" s="104"/>
      <c r="D31" s="104"/>
      <c r="E31" s="19"/>
      <c r="F31" s="20"/>
      <c r="G31" s="20"/>
      <c r="H31" s="25"/>
      <c r="I31" s="25"/>
      <c r="J31" s="20"/>
    </row>
    <row r="32" spans="1:10" ht="15.75" thickBot="1">
      <c r="A32" s="19"/>
      <c r="B32" s="21"/>
      <c r="C32" s="104"/>
      <c r="D32" s="104"/>
      <c r="E32" s="19"/>
      <c r="F32" s="20"/>
      <c r="G32" s="20"/>
      <c r="H32" s="25"/>
      <c r="I32" s="25"/>
      <c r="J32" s="20"/>
    </row>
    <row r="33" spans="1:10" ht="15.75" thickBot="1">
      <c r="A33" s="19"/>
      <c r="B33" s="21"/>
      <c r="C33" s="104"/>
      <c r="D33" s="104"/>
      <c r="E33" s="19"/>
      <c r="F33" s="20"/>
      <c r="G33" s="20"/>
      <c r="H33" s="25"/>
      <c r="I33" s="25"/>
      <c r="J33" s="20"/>
    </row>
    <row r="34" spans="1:10" ht="15.75" thickBot="1">
      <c r="A34" s="19"/>
      <c r="B34" s="21"/>
      <c r="C34" s="104"/>
      <c r="D34" s="104"/>
      <c r="E34" s="19"/>
      <c r="F34" s="20"/>
      <c r="G34" s="20"/>
      <c r="H34" s="25"/>
      <c r="I34" s="25"/>
      <c r="J34" s="20"/>
    </row>
    <row r="35" spans="1:10" ht="15.75" thickBot="1">
      <c r="A35" s="19"/>
      <c r="B35" s="21"/>
      <c r="C35" s="104"/>
      <c r="D35" s="104"/>
      <c r="E35" s="19"/>
      <c r="F35" s="20"/>
      <c r="G35" s="20"/>
      <c r="H35" s="25"/>
      <c r="I35" s="25"/>
      <c r="J35" s="20"/>
    </row>
    <row r="36" spans="1:10" ht="15.75" thickBot="1">
      <c r="A36" s="19"/>
      <c r="B36" s="21"/>
      <c r="C36" s="104"/>
      <c r="D36" s="104"/>
      <c r="E36" s="19"/>
      <c r="F36" s="20"/>
      <c r="G36" s="20"/>
      <c r="H36" s="25"/>
      <c r="I36" s="25"/>
      <c r="J36" s="20"/>
    </row>
    <row r="37" spans="1:10" ht="15.75" thickBot="1">
      <c r="A37" s="19"/>
      <c r="B37" s="21"/>
      <c r="C37" s="104"/>
      <c r="D37" s="104"/>
      <c r="E37" s="19"/>
      <c r="F37" s="20"/>
      <c r="G37" s="20"/>
      <c r="H37" s="25"/>
      <c r="I37" s="25"/>
      <c r="J37" s="20"/>
    </row>
    <row r="38" spans="1:10" ht="15.75" thickBot="1">
      <c r="A38" s="19"/>
      <c r="B38" s="21"/>
      <c r="C38" s="104"/>
      <c r="D38" s="104"/>
      <c r="E38" s="19"/>
      <c r="F38" s="20"/>
      <c r="G38" s="20"/>
      <c r="H38" s="25"/>
      <c r="I38" s="25"/>
      <c r="J38" s="20"/>
    </row>
    <row r="39" spans="1:10" ht="15.75" thickBot="1">
      <c r="A39" s="19"/>
      <c r="B39" s="21"/>
      <c r="C39" s="104"/>
      <c r="D39" s="104"/>
      <c r="E39" s="19"/>
      <c r="F39" s="20"/>
      <c r="G39" s="20"/>
      <c r="H39" s="25"/>
      <c r="I39" s="25"/>
      <c r="J39" s="20"/>
    </row>
    <row r="40" spans="1:10" ht="15.75" thickBot="1">
      <c r="A40" s="19"/>
      <c r="B40" s="21"/>
      <c r="C40" s="104"/>
      <c r="D40" s="104"/>
      <c r="E40" s="19"/>
      <c r="F40" s="20"/>
      <c r="G40" s="20"/>
      <c r="H40" s="25"/>
      <c r="I40" s="25"/>
      <c r="J40" s="20"/>
    </row>
    <row r="41" spans="1:10" ht="15.75" thickBot="1">
      <c r="A41" s="19"/>
      <c r="B41" s="21"/>
      <c r="C41" s="104"/>
      <c r="D41" s="104"/>
      <c r="E41" s="19"/>
      <c r="F41" s="20"/>
      <c r="G41" s="20"/>
      <c r="H41" s="25"/>
      <c r="I41" s="25"/>
      <c r="J41" s="20"/>
    </row>
    <row r="42" spans="1:10" ht="15.75" thickBot="1">
      <c r="A42" s="19"/>
      <c r="B42" s="21"/>
      <c r="C42" s="104"/>
      <c r="D42" s="104"/>
      <c r="E42" s="19"/>
      <c r="F42" s="20"/>
      <c r="G42" s="20"/>
      <c r="H42" s="25"/>
      <c r="I42" s="25"/>
      <c r="J42" s="20"/>
    </row>
    <row r="43" spans="1:10" ht="15.75" thickBot="1">
      <c r="A43" s="19"/>
      <c r="B43" s="21"/>
      <c r="C43" s="104"/>
      <c r="D43" s="104"/>
      <c r="E43" s="19"/>
      <c r="F43" s="20"/>
      <c r="G43" s="20"/>
      <c r="H43" s="25"/>
      <c r="I43" s="25"/>
      <c r="J43" s="20"/>
    </row>
    <row r="44" spans="1:10" ht="15.75" thickBot="1">
      <c r="A44" s="19"/>
      <c r="B44" s="21"/>
      <c r="C44" s="104"/>
      <c r="D44" s="104"/>
      <c r="E44" s="19"/>
      <c r="F44" s="20"/>
      <c r="G44" s="20"/>
      <c r="H44" s="25"/>
      <c r="I44" s="25"/>
      <c r="J44" s="20"/>
    </row>
    <row r="45" spans="1:10" ht="15.75" thickBot="1">
      <c r="A45" s="19"/>
      <c r="B45" s="21"/>
      <c r="C45" s="104"/>
      <c r="D45" s="104"/>
      <c r="E45" s="19"/>
      <c r="F45" s="20"/>
      <c r="G45" s="20"/>
      <c r="H45" s="25"/>
      <c r="I45" s="25"/>
      <c r="J45" s="20"/>
    </row>
    <row r="46" spans="1:10" ht="15.75" thickBot="1">
      <c r="A46" s="19"/>
      <c r="B46" s="21"/>
      <c r="C46" s="104"/>
      <c r="D46" s="104"/>
      <c r="E46" s="19"/>
      <c r="F46" s="20"/>
      <c r="G46" s="20"/>
      <c r="H46" s="25"/>
      <c r="I46" s="25"/>
      <c r="J46" s="20"/>
    </row>
    <row r="47" spans="1:10" ht="15.75" thickBot="1">
      <c r="A47" s="19"/>
      <c r="B47" s="21"/>
      <c r="C47" s="104"/>
      <c r="D47" s="104"/>
      <c r="E47" s="19"/>
      <c r="F47" s="20"/>
      <c r="G47" s="20"/>
      <c r="H47" s="25"/>
      <c r="I47" s="25"/>
      <c r="J47" s="20"/>
    </row>
    <row r="48" spans="1:10" ht="15.75" thickBot="1">
      <c r="A48" s="19"/>
      <c r="B48" s="21"/>
      <c r="C48" s="104"/>
      <c r="D48" s="104"/>
      <c r="E48" s="19"/>
      <c r="F48" s="20"/>
      <c r="G48" s="20"/>
      <c r="H48" s="25"/>
      <c r="I48" s="25"/>
      <c r="J48" s="20"/>
    </row>
    <row r="49" spans="1:10" ht="15.75" thickBot="1">
      <c r="A49" s="19"/>
      <c r="B49" s="21"/>
      <c r="C49" s="104"/>
      <c r="D49" s="104"/>
      <c r="E49" s="19"/>
      <c r="F49" s="20"/>
      <c r="G49" s="20"/>
      <c r="H49" s="25"/>
      <c r="I49" s="25"/>
      <c r="J49" s="20"/>
    </row>
    <row r="50" spans="1:10" ht="15.75" thickBot="1">
      <c r="A50" s="19"/>
      <c r="B50" s="21"/>
      <c r="C50" s="104"/>
      <c r="D50" s="104"/>
      <c r="E50" s="19"/>
      <c r="F50" s="20"/>
      <c r="G50" s="20"/>
      <c r="H50" s="25"/>
      <c r="I50" s="25"/>
      <c r="J50" s="20"/>
    </row>
    <row r="51" spans="1:10" ht="15.75" thickBot="1">
      <c r="A51" s="19"/>
      <c r="B51" s="21"/>
      <c r="C51" s="104"/>
      <c r="D51" s="104"/>
      <c r="E51" s="19"/>
      <c r="F51" s="20"/>
      <c r="G51" s="20"/>
      <c r="H51" s="25"/>
      <c r="I51" s="25"/>
      <c r="J51" s="20"/>
    </row>
    <row r="52" spans="1:10" ht="15.75" thickBot="1">
      <c r="A52" s="19"/>
      <c r="B52" s="21"/>
      <c r="C52" s="104"/>
      <c r="D52" s="104"/>
      <c r="E52" s="19"/>
      <c r="F52" s="20"/>
      <c r="G52" s="20"/>
      <c r="H52" s="25"/>
      <c r="I52" s="25"/>
      <c r="J52" s="20"/>
    </row>
    <row r="53" spans="1:10" ht="15.75" thickBot="1">
      <c r="A53" s="19"/>
      <c r="B53" s="21"/>
      <c r="C53" s="104"/>
      <c r="D53" s="104"/>
      <c r="E53" s="19"/>
      <c r="F53" s="20"/>
      <c r="G53" s="20"/>
      <c r="H53" s="25"/>
      <c r="I53" s="25"/>
      <c r="J53" s="20"/>
    </row>
    <row r="54" spans="1:10" ht="15.75" thickBot="1">
      <c r="A54" s="19"/>
      <c r="B54" s="21"/>
      <c r="C54" s="104"/>
      <c r="D54" s="104"/>
      <c r="E54" s="19"/>
      <c r="F54" s="20"/>
      <c r="G54" s="20"/>
      <c r="H54" s="25"/>
      <c r="I54" s="25"/>
      <c r="J54" s="20"/>
    </row>
    <row r="55" spans="1:10" ht="15.75" thickBot="1">
      <c r="A55" s="19"/>
      <c r="B55" s="21"/>
      <c r="C55" s="104"/>
      <c r="D55" s="104"/>
      <c r="E55" s="19"/>
      <c r="F55" s="20"/>
      <c r="G55" s="20"/>
      <c r="H55" s="25"/>
      <c r="I55" s="25"/>
      <c r="J55" s="20"/>
    </row>
    <row r="56" spans="1:10" ht="15.75" thickBot="1">
      <c r="A56" s="19"/>
      <c r="B56" s="21"/>
      <c r="C56" s="104"/>
      <c r="D56" s="104"/>
      <c r="E56" s="19"/>
      <c r="F56" s="20"/>
      <c r="G56" s="20"/>
      <c r="H56" s="25"/>
      <c r="I56" s="25"/>
      <c r="J56" s="20"/>
    </row>
    <row r="57" spans="1:10" ht="15.75" thickBot="1">
      <c r="A57" s="19"/>
      <c r="B57" s="21"/>
      <c r="C57" s="104"/>
      <c r="D57" s="104"/>
      <c r="E57" s="19"/>
      <c r="F57" s="20"/>
      <c r="G57" s="20"/>
      <c r="H57" s="25"/>
      <c r="I57" s="25"/>
      <c r="J57" s="20"/>
    </row>
    <row r="58" spans="1:10" ht="15.75" thickBot="1">
      <c r="A58" s="19"/>
      <c r="B58" s="21"/>
      <c r="C58" s="104"/>
      <c r="D58" s="104"/>
      <c r="E58" s="19"/>
      <c r="F58" s="20"/>
      <c r="G58" s="20"/>
      <c r="H58" s="25"/>
      <c r="I58" s="25"/>
      <c r="J58" s="20"/>
    </row>
    <row r="59" spans="1:10" ht="15.75" thickBot="1">
      <c r="A59" s="19"/>
      <c r="B59" s="21"/>
      <c r="C59" s="104"/>
      <c r="D59" s="104"/>
      <c r="E59" s="19"/>
      <c r="F59" s="20"/>
      <c r="G59" s="20"/>
      <c r="H59" s="25"/>
      <c r="I59" s="25"/>
      <c r="J59" s="20"/>
    </row>
    <row r="60" spans="1:10" ht="15.75" thickBot="1">
      <c r="A60" s="19"/>
      <c r="B60" s="21"/>
      <c r="C60" s="104"/>
      <c r="D60" s="104"/>
      <c r="E60" s="19"/>
      <c r="F60" s="20"/>
      <c r="G60" s="20"/>
      <c r="H60" s="25"/>
      <c r="I60" s="25"/>
      <c r="J60" s="20"/>
    </row>
    <row r="61" spans="1:10" ht="15.75" thickBot="1">
      <c r="A61" s="19"/>
      <c r="B61" s="21"/>
      <c r="C61" s="104"/>
      <c r="D61" s="104"/>
      <c r="E61" s="19"/>
      <c r="F61" s="20"/>
      <c r="G61" s="20"/>
      <c r="H61" s="25"/>
      <c r="I61" s="25"/>
      <c r="J61" s="20"/>
    </row>
    <row r="62" spans="1:10" ht="15.75" thickBot="1">
      <c r="A62" s="19"/>
      <c r="B62" s="21"/>
      <c r="C62" s="104"/>
      <c r="D62" s="104"/>
      <c r="E62" s="19"/>
      <c r="F62" s="20"/>
      <c r="G62" s="20"/>
      <c r="H62" s="25"/>
      <c r="I62" s="25"/>
      <c r="J62" s="20"/>
    </row>
    <row r="63" spans="1:10" ht="15.75" thickBot="1">
      <c r="A63" s="19"/>
      <c r="B63" s="21"/>
      <c r="C63" s="104"/>
      <c r="D63" s="104"/>
      <c r="E63" s="19"/>
      <c r="F63" s="20"/>
      <c r="G63" s="20"/>
      <c r="H63" s="25"/>
      <c r="I63" s="25"/>
      <c r="J63" s="20"/>
    </row>
    <row r="64" spans="1:10" ht="15.75" thickBot="1">
      <c r="A64" s="19"/>
      <c r="B64" s="21"/>
      <c r="C64" s="104"/>
      <c r="D64" s="104"/>
      <c r="E64" s="19"/>
      <c r="F64" s="20"/>
      <c r="G64" s="20"/>
      <c r="H64" s="25"/>
      <c r="I64" s="25"/>
      <c r="J64" s="20"/>
    </row>
    <row r="65" spans="1:10" ht="15.75" thickBot="1">
      <c r="A65" s="19"/>
      <c r="B65" s="21"/>
      <c r="C65" s="104"/>
      <c r="D65" s="104"/>
      <c r="E65" s="19"/>
      <c r="F65" s="20"/>
      <c r="G65" s="20"/>
      <c r="H65" s="25"/>
      <c r="I65" s="25"/>
      <c r="J65" s="20"/>
    </row>
    <row r="66" spans="1:10" ht="15.75" thickBot="1">
      <c r="A66" s="19"/>
      <c r="B66" s="21"/>
      <c r="C66" s="104"/>
      <c r="D66" s="104"/>
      <c r="E66" s="19"/>
      <c r="F66" s="20"/>
      <c r="G66" s="20"/>
      <c r="H66" s="25"/>
      <c r="I66" s="25"/>
      <c r="J66" s="20"/>
    </row>
    <row r="67" spans="1:10" ht="15.75" thickBot="1">
      <c r="A67" s="19"/>
      <c r="B67" s="21"/>
      <c r="C67" s="104"/>
      <c r="D67" s="104"/>
      <c r="E67" s="19"/>
      <c r="F67" s="20"/>
      <c r="G67" s="20"/>
      <c r="H67" s="25"/>
      <c r="I67" s="25"/>
      <c r="J67" s="20"/>
    </row>
    <row r="68" spans="1:10" ht="15.75" thickBot="1">
      <c r="A68" s="19"/>
      <c r="B68" s="21"/>
      <c r="C68" s="104"/>
      <c r="D68" s="104"/>
      <c r="E68" s="19"/>
      <c r="F68" s="20"/>
      <c r="G68" s="20"/>
      <c r="H68" s="25"/>
      <c r="I68" s="25"/>
      <c r="J68" s="20"/>
    </row>
    <row r="69" spans="1:10" ht="15.75" thickBot="1">
      <c r="A69" s="19"/>
      <c r="B69" s="21"/>
      <c r="C69" s="104"/>
      <c r="D69" s="104"/>
      <c r="E69" s="19"/>
      <c r="F69" s="20"/>
      <c r="G69" s="20"/>
      <c r="H69" s="25"/>
      <c r="I69" s="25"/>
      <c r="J69" s="20"/>
    </row>
    <row r="70" spans="1:10" ht="15.75" thickBot="1">
      <c r="A70" s="19"/>
      <c r="B70" s="21"/>
      <c r="C70" s="104"/>
      <c r="D70" s="104"/>
      <c r="E70" s="19"/>
      <c r="F70" s="20"/>
      <c r="G70" s="20"/>
      <c r="H70" s="25"/>
      <c r="I70" s="25"/>
      <c r="J70" s="20"/>
    </row>
    <row r="71" spans="1:10" ht="15.75" thickBot="1">
      <c r="A71" s="19"/>
      <c r="B71" s="21"/>
      <c r="C71" s="104"/>
      <c r="D71" s="104"/>
      <c r="E71" s="19"/>
      <c r="F71" s="20"/>
      <c r="G71" s="20"/>
      <c r="H71" s="25"/>
      <c r="I71" s="25"/>
      <c r="J71" s="20"/>
    </row>
    <row r="72" spans="1:10" ht="15.75" thickBot="1">
      <c r="A72" s="19"/>
      <c r="B72" s="21"/>
      <c r="C72" s="104"/>
      <c r="D72" s="104"/>
      <c r="E72" s="19"/>
      <c r="F72" s="20"/>
      <c r="G72" s="20"/>
      <c r="H72" s="25"/>
      <c r="I72" s="25"/>
      <c r="J72" s="20"/>
    </row>
    <row r="73" spans="1:10" ht="15.75" thickBot="1">
      <c r="A73" s="19"/>
      <c r="B73" s="21"/>
      <c r="C73" s="104"/>
      <c r="D73" s="104"/>
      <c r="E73" s="19"/>
      <c r="F73" s="20"/>
      <c r="G73" s="20"/>
      <c r="H73" s="25"/>
      <c r="I73" s="25"/>
      <c r="J73" s="20"/>
    </row>
    <row r="74" spans="1:10" ht="15.75" thickBot="1">
      <c r="A74" s="19"/>
      <c r="B74" s="21"/>
      <c r="C74" s="104"/>
      <c r="D74" s="104"/>
      <c r="E74" s="19"/>
      <c r="F74" s="20"/>
      <c r="G74" s="20"/>
      <c r="H74" s="25"/>
      <c r="I74" s="25"/>
      <c r="J74" s="20"/>
    </row>
    <row r="75" spans="1:10" ht="15.75" thickBot="1">
      <c r="A75" s="19"/>
      <c r="B75" s="21"/>
      <c r="C75" s="104"/>
      <c r="D75" s="104"/>
      <c r="E75" s="19"/>
      <c r="F75" s="20"/>
      <c r="G75" s="20"/>
      <c r="H75" s="25"/>
      <c r="I75" s="25"/>
      <c r="J75" s="20"/>
    </row>
    <row r="76" spans="1:10" ht="15.75" thickBot="1">
      <c r="A76" s="19"/>
      <c r="B76" s="21"/>
      <c r="C76" s="104"/>
      <c r="D76" s="104"/>
      <c r="E76" s="19"/>
      <c r="F76" s="20"/>
      <c r="G76" s="20"/>
      <c r="H76" s="25"/>
      <c r="I76" s="25"/>
      <c r="J76" s="20"/>
    </row>
    <row r="77" spans="1:10" ht="15.75" thickBot="1">
      <c r="A77" s="19"/>
      <c r="B77" s="21"/>
      <c r="C77" s="104"/>
      <c r="D77" s="104"/>
      <c r="E77" s="19"/>
      <c r="F77" s="20"/>
      <c r="G77" s="20"/>
      <c r="H77" s="25"/>
      <c r="I77" s="25"/>
      <c r="J77" s="20"/>
    </row>
    <row r="78" spans="1:10" ht="15.75" thickBot="1">
      <c r="A78" s="19"/>
      <c r="B78" s="21"/>
      <c r="C78" s="104"/>
      <c r="D78" s="104"/>
      <c r="E78" s="19"/>
      <c r="F78" s="20"/>
      <c r="G78" s="20"/>
      <c r="H78" s="25"/>
      <c r="I78" s="25"/>
      <c r="J78" s="20"/>
    </row>
    <row r="79" spans="1:10" ht="15.75" thickBot="1">
      <c r="A79" s="19"/>
      <c r="B79" s="21"/>
      <c r="C79" s="104"/>
      <c r="D79" s="104"/>
      <c r="E79" s="19"/>
      <c r="F79" s="20"/>
      <c r="G79" s="20"/>
      <c r="H79" s="25"/>
      <c r="I79" s="25"/>
      <c r="J79" s="20"/>
    </row>
    <row r="80" spans="1:10" ht="15.75" thickBot="1">
      <c r="A80" s="19"/>
      <c r="B80" s="21"/>
      <c r="C80" s="104"/>
      <c r="D80" s="104"/>
      <c r="E80" s="19"/>
      <c r="F80" s="20"/>
      <c r="G80" s="20"/>
      <c r="H80" s="25"/>
      <c r="I80" s="25"/>
      <c r="J80" s="20"/>
    </row>
    <row r="81" spans="1:10" ht="15.75" thickBot="1">
      <c r="A81" s="19"/>
      <c r="B81" s="21"/>
      <c r="C81" s="104"/>
      <c r="D81" s="104"/>
      <c r="E81" s="19"/>
      <c r="F81" s="20"/>
      <c r="G81" s="20"/>
      <c r="H81" s="25"/>
      <c r="I81" s="25"/>
      <c r="J81" s="20"/>
    </row>
    <row r="82" spans="1:10" ht="15.75" thickBot="1">
      <c r="A82" s="19"/>
      <c r="B82" s="21"/>
      <c r="C82" s="104"/>
      <c r="D82" s="104"/>
      <c r="E82" s="19"/>
      <c r="F82" s="20"/>
      <c r="G82" s="20"/>
      <c r="H82" s="25"/>
      <c r="I82" s="25"/>
      <c r="J82" s="20"/>
    </row>
    <row r="83" spans="1:10" ht="15.75" thickBot="1">
      <c r="A83" s="19"/>
      <c r="B83" s="21"/>
      <c r="C83" s="104"/>
      <c r="D83" s="104"/>
      <c r="E83" s="19"/>
      <c r="F83" s="20"/>
      <c r="G83" s="20"/>
      <c r="H83" s="25"/>
      <c r="I83" s="25"/>
      <c r="J83" s="20"/>
    </row>
    <row r="84" spans="1:10" ht="15.75" thickBot="1">
      <c r="A84" s="19"/>
      <c r="B84" s="21"/>
      <c r="C84" s="104"/>
      <c r="D84" s="104"/>
      <c r="E84" s="19"/>
      <c r="F84" s="20"/>
      <c r="G84" s="20"/>
      <c r="H84" s="25"/>
      <c r="I84" s="25"/>
      <c r="J84" s="20"/>
    </row>
    <row r="85" spans="1:10" ht="15.75" thickBot="1">
      <c r="A85" s="19"/>
      <c r="B85" s="21"/>
      <c r="C85" s="104"/>
      <c r="D85" s="104"/>
      <c r="E85" s="19"/>
      <c r="F85" s="20"/>
      <c r="G85" s="20"/>
      <c r="H85" s="25"/>
      <c r="I85" s="25"/>
      <c r="J85" s="20"/>
    </row>
    <row r="86" spans="1:10" ht="15.75" thickBot="1">
      <c r="A86" s="19"/>
      <c r="B86" s="21"/>
      <c r="C86" s="104"/>
      <c r="D86" s="104"/>
      <c r="E86" s="19"/>
      <c r="F86" s="20"/>
      <c r="G86" s="20"/>
      <c r="H86" s="25"/>
      <c r="I86" s="25"/>
      <c r="J86" s="20"/>
    </row>
    <row r="87" spans="1:10" ht="15.75" thickBot="1">
      <c r="A87" s="19"/>
      <c r="B87" s="21"/>
      <c r="C87" s="104"/>
      <c r="D87" s="104"/>
      <c r="E87" s="19"/>
      <c r="F87" s="20"/>
      <c r="G87" s="20"/>
      <c r="H87" s="25"/>
      <c r="I87" s="25"/>
      <c r="J87" s="20"/>
    </row>
    <row r="88" spans="1:10" ht="15.75" thickBot="1">
      <c r="A88" s="19"/>
      <c r="B88" s="21"/>
      <c r="C88" s="104"/>
      <c r="D88" s="104"/>
      <c r="E88" s="19"/>
      <c r="F88" s="20"/>
      <c r="G88" s="20"/>
      <c r="H88" s="25"/>
      <c r="I88" s="25"/>
      <c r="J88" s="20"/>
    </row>
    <row r="89" spans="1:10" ht="15.75" thickBot="1">
      <c r="A89" s="19"/>
      <c r="B89" s="21"/>
      <c r="C89" s="104"/>
      <c r="D89" s="104"/>
      <c r="E89" s="19"/>
      <c r="F89" s="20"/>
      <c r="G89" s="20"/>
      <c r="H89" s="25"/>
      <c r="I89" s="25"/>
      <c r="J89" s="20"/>
    </row>
    <row r="90" spans="3:10" ht="15.75" thickBot="1">
      <c r="C90" s="104"/>
      <c r="D90" s="104"/>
      <c r="F90" s="20"/>
      <c r="J90" s="20"/>
    </row>
    <row r="91" spans="3:10" ht="15.75" thickBot="1">
      <c r="C91" s="104"/>
      <c r="D91" s="104"/>
      <c r="F91" s="20"/>
      <c r="J91" s="20"/>
    </row>
    <row r="92" spans="3:10" ht="15.75" thickBot="1">
      <c r="C92" s="104"/>
      <c r="D92" s="104"/>
      <c r="F92" s="20"/>
      <c r="J92" s="20"/>
    </row>
    <row r="93" spans="3:10" ht="15.75" thickBot="1">
      <c r="C93" s="104"/>
      <c r="D93" s="104"/>
      <c r="F93" s="20"/>
      <c r="J93" s="20"/>
    </row>
    <row r="94" spans="3:10" ht="15.75" thickBot="1">
      <c r="C94" s="104"/>
      <c r="D94" s="104"/>
      <c r="F94" s="20"/>
      <c r="J94" s="20"/>
    </row>
    <row r="95" spans="3:10" ht="15.75" thickBot="1">
      <c r="C95" s="104"/>
      <c r="D95" s="104"/>
      <c r="J95" s="20"/>
    </row>
    <row r="96" spans="3:10" ht="15.75" thickBot="1">
      <c r="C96" s="104"/>
      <c r="D96" s="104"/>
      <c r="J96" s="20"/>
    </row>
    <row r="97" spans="3:10" ht="15.75" thickBot="1">
      <c r="C97" s="104"/>
      <c r="D97" s="104"/>
      <c r="J97" s="20"/>
    </row>
    <row r="98" spans="3:10" ht="15.75" thickBot="1">
      <c r="C98" s="104"/>
      <c r="D98" s="104"/>
      <c r="J98" s="20"/>
    </row>
    <row r="99" spans="3:10" ht="15.75" thickBot="1">
      <c r="C99" s="104"/>
      <c r="D99" s="104"/>
      <c r="J99" s="20"/>
    </row>
    <row r="100" spans="3:10" ht="15.75" thickBot="1">
      <c r="C100" s="104"/>
      <c r="D100" s="104"/>
      <c r="J100" s="20"/>
    </row>
    <row r="101" spans="3:10" ht="15.75" thickBot="1">
      <c r="C101" s="104"/>
      <c r="D101" s="104"/>
      <c r="J101" s="20"/>
    </row>
    <row r="102" ht="15.75" thickBot="1">
      <c r="J102" s="20"/>
    </row>
    <row r="103" ht="15.75" thickBot="1">
      <c r="J103" s="20"/>
    </row>
    <row r="104" ht="15.75" thickBot="1">
      <c r="J104" s="20"/>
    </row>
    <row r="105" ht="15.75" thickBot="1">
      <c r="J105" s="20"/>
    </row>
    <row r="106" ht="15.75" thickBot="1">
      <c r="J106" s="20"/>
    </row>
    <row r="107" ht="15.75" thickBot="1">
      <c r="J107" s="20"/>
    </row>
    <row r="108" ht="15.75" thickBot="1">
      <c r="J108" s="20"/>
    </row>
    <row r="109" ht="15.75" thickBot="1">
      <c r="J109" s="20"/>
    </row>
    <row r="110" ht="15.75" thickBot="1">
      <c r="J110" s="20"/>
    </row>
    <row r="111" ht="15.75" thickBot="1">
      <c r="J111" s="20"/>
    </row>
    <row r="112" ht="15.75" thickBot="1">
      <c r="J112" s="20"/>
    </row>
    <row r="113" ht="15.75" thickBot="1">
      <c r="J113" s="20"/>
    </row>
    <row r="114" ht="15.75" thickBot="1">
      <c r="J114" s="20"/>
    </row>
    <row r="115" ht="15.75" thickBot="1">
      <c r="J115" s="20"/>
    </row>
    <row r="116" ht="15.75" thickBot="1">
      <c r="J116" s="20"/>
    </row>
    <row r="117" ht="15.75" thickBot="1">
      <c r="J117" s="20"/>
    </row>
    <row r="118" ht="15.75" thickBot="1">
      <c r="J118" s="20"/>
    </row>
    <row r="119" ht="15.75" thickBot="1">
      <c r="J119" s="20"/>
    </row>
    <row r="120" ht="15.75" thickBot="1">
      <c r="J120" s="20"/>
    </row>
    <row r="121" ht="15.75" thickBot="1">
      <c r="J121" s="20"/>
    </row>
    <row r="122" ht="15.75" thickBot="1">
      <c r="J122" s="20"/>
    </row>
    <row r="123" ht="15.75" thickBot="1">
      <c r="J123" s="20"/>
    </row>
    <row r="124" ht="15.75" thickBot="1">
      <c r="J124" s="20"/>
    </row>
    <row r="125" ht="15.75" thickBot="1">
      <c r="J125" s="20"/>
    </row>
    <row r="126" ht="15.75" thickBot="1">
      <c r="J126" s="20"/>
    </row>
    <row r="127" ht="15.75" thickBot="1">
      <c r="J127" s="20"/>
    </row>
    <row r="128" ht="15.75" thickBot="1">
      <c r="J128" s="20"/>
    </row>
    <row r="129" ht="15.75" thickBot="1">
      <c r="J129" s="20"/>
    </row>
    <row r="130" ht="15.75" thickBot="1">
      <c r="J130" s="20"/>
    </row>
    <row r="131" ht="15.75" thickBot="1">
      <c r="J131" s="20"/>
    </row>
    <row r="132" ht="15.75" thickBot="1">
      <c r="J132" s="20"/>
    </row>
    <row r="133" ht="15.75" thickBot="1">
      <c r="J133" s="20"/>
    </row>
    <row r="134" ht="15.75" thickBot="1">
      <c r="J134" s="20"/>
    </row>
    <row r="135" ht="15.75" thickBot="1">
      <c r="J135" s="20"/>
    </row>
    <row r="136" ht="15.75" thickBot="1">
      <c r="J136" s="20"/>
    </row>
    <row r="137" ht="15.75" thickBot="1">
      <c r="J137" s="20"/>
    </row>
    <row r="138" ht="15.75" thickBot="1">
      <c r="J138" s="20"/>
    </row>
    <row r="139" ht="15.75" thickBot="1">
      <c r="J139" s="20"/>
    </row>
    <row r="140" ht="15.75" thickBot="1">
      <c r="J140" s="20"/>
    </row>
    <row r="141" ht="15.75" thickBot="1">
      <c r="J141" s="20"/>
    </row>
    <row r="142" ht="15.75" thickBot="1">
      <c r="J142" s="20"/>
    </row>
    <row r="143" ht="15.75" thickBot="1">
      <c r="J143" s="20"/>
    </row>
    <row r="144" ht="15.75" thickBot="1">
      <c r="J144" s="20"/>
    </row>
    <row r="145" ht="15.75" thickBot="1">
      <c r="J145" s="20"/>
    </row>
    <row r="146" ht="15.75" thickBot="1">
      <c r="J146" s="20"/>
    </row>
    <row r="147" ht="15.75" thickBot="1">
      <c r="J147" s="20"/>
    </row>
    <row r="148" ht="15.75" thickBot="1">
      <c r="J148" s="20"/>
    </row>
    <row r="149" ht="15.75" thickBot="1">
      <c r="J149" s="20"/>
    </row>
    <row r="150" ht="15.75" thickBot="1">
      <c r="J150" s="20"/>
    </row>
    <row r="151" ht="15.75" thickBot="1">
      <c r="J151" s="20"/>
    </row>
    <row r="152" ht="15.75" thickBot="1">
      <c r="J152" s="20"/>
    </row>
    <row r="153" ht="15.75" thickBot="1">
      <c r="J153" s="20"/>
    </row>
    <row r="154" ht="15.75" thickBot="1">
      <c r="J154" s="20"/>
    </row>
    <row r="155" ht="15.75" thickBot="1">
      <c r="J155" s="20"/>
    </row>
    <row r="156" ht="15.75" thickBot="1">
      <c r="J156" s="20"/>
    </row>
    <row r="157" ht="15.75" thickBot="1">
      <c r="J157" s="20"/>
    </row>
    <row r="158" ht="15.75" thickBot="1">
      <c r="J158" s="20"/>
    </row>
    <row r="159" ht="15.75" thickBot="1">
      <c r="J159" s="20"/>
    </row>
    <row r="160" ht="15.75" thickBot="1">
      <c r="J160" s="20"/>
    </row>
    <row r="161" ht="15.75" thickBot="1">
      <c r="J161" s="20"/>
    </row>
    <row r="162" ht="15.75" thickBot="1">
      <c r="J162" s="20"/>
    </row>
    <row r="163" ht="15.75" thickBot="1">
      <c r="J163" s="20"/>
    </row>
    <row r="164" ht="15.75" thickBot="1">
      <c r="J164" s="20"/>
    </row>
    <row r="165" ht="15.75" thickBot="1">
      <c r="J165" s="20"/>
    </row>
    <row r="166" ht="15.75" thickBot="1">
      <c r="J166" s="20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3"/>
  <sheetViews>
    <sheetView zoomScalePageLayoutView="0" workbookViewId="0" topLeftCell="A1">
      <selection activeCell="A5" sqref="A5:H5"/>
    </sheetView>
  </sheetViews>
  <sheetFormatPr defaultColWidth="8.8515625" defaultRowHeight="15"/>
  <cols>
    <col min="1" max="1" width="33.421875" style="15" bestFit="1" customWidth="1"/>
    <col min="2" max="2" width="14.28125" style="14" customWidth="1"/>
    <col min="3" max="3" width="17.00390625" style="14" customWidth="1"/>
    <col min="4" max="4" width="22.28125" style="15" customWidth="1"/>
    <col min="5" max="6" width="16.421875" style="15" customWidth="1"/>
    <col min="7" max="7" width="19.7109375" style="15" customWidth="1"/>
    <col min="8" max="8" width="12.421875" style="5" bestFit="1" customWidth="1"/>
    <col min="9" max="16384" width="8.8515625" style="5" customWidth="1"/>
  </cols>
  <sheetData>
    <row r="1" spans="1:8" ht="32.25" customHeight="1">
      <c r="A1" s="116" t="s">
        <v>152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40</v>
      </c>
      <c r="B2" s="7"/>
      <c r="C2" s="8"/>
      <c r="D2" s="99">
        <f>'Receivables Assigned'!B2</f>
        <v>43404</v>
      </c>
      <c r="E2" s="9"/>
      <c r="F2" s="9"/>
      <c r="G2" s="9"/>
      <c r="H2" s="11"/>
    </row>
    <row r="3" spans="1:8" s="18" customFormat="1" ht="15">
      <c r="A3" s="27"/>
      <c r="B3" s="14"/>
      <c r="C3" s="14"/>
      <c r="D3" s="15"/>
      <c r="E3" s="15"/>
      <c r="F3" s="15"/>
      <c r="G3" s="15"/>
      <c r="H3" s="5"/>
    </row>
    <row r="4" spans="1:256" s="18" customFormat="1" ht="27.75" customHeight="1" thickBot="1">
      <c r="A4" s="114" t="s">
        <v>30</v>
      </c>
      <c r="B4" s="114"/>
      <c r="C4" s="114"/>
      <c r="D4" s="114"/>
      <c r="E4" s="114"/>
      <c r="F4" s="29"/>
      <c r="G4" s="106"/>
      <c r="H4" s="1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8" customFormat="1" ht="57.75" thickBot="1">
      <c r="A5" s="125" t="s">
        <v>14</v>
      </c>
      <c r="B5" s="126" t="s">
        <v>44</v>
      </c>
      <c r="C5" s="126" t="s">
        <v>26</v>
      </c>
      <c r="D5" s="126" t="s">
        <v>18</v>
      </c>
      <c r="E5" s="126" t="s">
        <v>28</v>
      </c>
      <c r="F5" s="126" t="s">
        <v>29</v>
      </c>
      <c r="G5" s="126" t="s">
        <v>27</v>
      </c>
      <c r="H5" s="122" t="s">
        <v>25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8" ht="15.75" thickBot="1">
      <c r="A6" s="51" t="s">
        <v>145</v>
      </c>
      <c r="B6" s="57">
        <v>800029669</v>
      </c>
      <c r="C6" s="102"/>
      <c r="D6" s="102" t="s">
        <v>51</v>
      </c>
      <c r="E6" s="56">
        <v>43399</v>
      </c>
      <c r="F6" s="54">
        <v>8958269.55</v>
      </c>
      <c r="G6" s="55">
        <v>42499</v>
      </c>
      <c r="H6" s="56" t="s">
        <v>37</v>
      </c>
    </row>
    <row r="7" spans="1:9" ht="15.75" thickBot="1">
      <c r="A7" s="51" t="s">
        <v>150</v>
      </c>
      <c r="B7" s="57">
        <v>800029680</v>
      </c>
      <c r="C7" s="102"/>
      <c r="D7" s="102" t="s">
        <v>51</v>
      </c>
      <c r="E7" s="56">
        <v>43370</v>
      </c>
      <c r="F7" s="54">
        <v>40423.3</v>
      </c>
      <c r="G7" s="55">
        <v>42776</v>
      </c>
      <c r="H7" s="56" t="s">
        <v>37</v>
      </c>
      <c r="I7" s="5" t="s">
        <v>151</v>
      </c>
    </row>
    <row r="8" spans="1:8" ht="15.75" thickBot="1">
      <c r="A8" s="51"/>
      <c r="B8" s="57"/>
      <c r="C8" s="102"/>
      <c r="D8" s="102"/>
      <c r="E8" s="56"/>
      <c r="F8" s="54"/>
      <c r="G8" s="55"/>
      <c r="H8" s="56"/>
    </row>
    <row r="9" spans="1:8" ht="15.75" thickBot="1">
      <c r="A9" s="51"/>
      <c r="B9" s="57"/>
      <c r="C9" s="102"/>
      <c r="D9" s="102"/>
      <c r="E9" s="56"/>
      <c r="F9" s="54"/>
      <c r="G9" s="55"/>
      <c r="H9" s="56"/>
    </row>
    <row r="10" spans="1:8" ht="15.75" thickBot="1">
      <c r="A10" s="51"/>
      <c r="B10" s="57"/>
      <c r="C10" s="102"/>
      <c r="D10" s="102"/>
      <c r="E10" s="56"/>
      <c r="F10" s="54"/>
      <c r="G10" s="55"/>
      <c r="H10" s="56"/>
    </row>
    <row r="11" spans="1:8" ht="15.75" thickBot="1">
      <c r="A11" s="51"/>
      <c r="B11" s="57"/>
      <c r="C11" s="102"/>
      <c r="D11" s="102"/>
      <c r="E11" s="56"/>
      <c r="F11" s="54"/>
      <c r="G11" s="55"/>
      <c r="H11" s="56"/>
    </row>
    <row r="12" spans="1:8" ht="15.75" thickBot="1">
      <c r="A12" s="51"/>
      <c r="B12" s="57"/>
      <c r="C12" s="102"/>
      <c r="D12" s="102"/>
      <c r="E12" s="56"/>
      <c r="F12" s="54"/>
      <c r="G12" s="55"/>
      <c r="H12" s="56"/>
    </row>
    <row r="13" spans="1:8" ht="15.75" thickBot="1">
      <c r="A13" s="19"/>
      <c r="B13" s="21"/>
      <c r="C13" s="21"/>
      <c r="D13" s="19"/>
      <c r="F13" s="20"/>
      <c r="G13" s="25"/>
      <c r="H13" s="20"/>
    </row>
    <row r="14" spans="1:8" ht="15.75" thickBot="1">
      <c r="A14" s="19"/>
      <c r="B14" s="21"/>
      <c r="C14" s="21"/>
      <c r="D14" s="19"/>
      <c r="F14" s="20"/>
      <c r="G14" s="25"/>
      <c r="H14" s="20"/>
    </row>
    <row r="15" spans="1:8" ht="15.75" thickBot="1">
      <c r="A15" s="19"/>
      <c r="B15" s="21"/>
      <c r="C15" s="21"/>
      <c r="D15" s="19"/>
      <c r="E15" s="20"/>
      <c r="F15" s="20"/>
      <c r="G15" s="25"/>
      <c r="H15" s="20"/>
    </row>
    <row r="16" spans="1:8" ht="15.75" thickBot="1">
      <c r="A16" s="19"/>
      <c r="B16" s="21"/>
      <c r="C16" s="21"/>
      <c r="D16" s="19"/>
      <c r="E16" s="20"/>
      <c r="F16" s="20"/>
      <c r="G16" s="25"/>
      <c r="H16" s="20"/>
    </row>
    <row r="17" spans="1:8" ht="15.75" thickBot="1">
      <c r="A17" s="19"/>
      <c r="B17" s="21"/>
      <c r="C17" s="21"/>
      <c r="D17" s="19"/>
      <c r="E17" s="20"/>
      <c r="F17" s="20"/>
      <c r="G17" s="25"/>
      <c r="H17" s="20"/>
    </row>
    <row r="18" spans="1:8" ht="15.75" thickBot="1">
      <c r="A18" s="19"/>
      <c r="B18" s="21"/>
      <c r="C18" s="21"/>
      <c r="D18" s="19"/>
      <c r="E18" s="20"/>
      <c r="F18" s="20"/>
      <c r="G18" s="25"/>
      <c r="H18" s="20"/>
    </row>
    <row r="19" spans="1:8" ht="15.75" thickBot="1">
      <c r="A19" s="19"/>
      <c r="B19" s="21"/>
      <c r="C19" s="21"/>
      <c r="D19" s="19"/>
      <c r="E19" s="20"/>
      <c r="F19" s="20"/>
      <c r="G19" s="25"/>
      <c r="H19" s="20"/>
    </row>
    <row r="20" spans="1:8" ht="15.75" thickBot="1">
      <c r="A20" s="19"/>
      <c r="B20" s="21"/>
      <c r="C20" s="21"/>
      <c r="D20" s="19"/>
      <c r="E20" s="20"/>
      <c r="F20" s="20"/>
      <c r="G20" s="25"/>
      <c r="H20" s="20"/>
    </row>
    <row r="21" spans="1:8" ht="15.75" thickBot="1">
      <c r="A21" s="19"/>
      <c r="B21" s="21"/>
      <c r="C21" s="21"/>
      <c r="D21" s="19"/>
      <c r="E21" s="20"/>
      <c r="F21" s="20"/>
      <c r="G21" s="25"/>
      <c r="H21" s="20"/>
    </row>
    <row r="22" spans="1:8" ht="15.75" thickBot="1">
      <c r="A22" s="19"/>
      <c r="B22" s="21"/>
      <c r="C22" s="21"/>
      <c r="D22" s="19"/>
      <c r="E22" s="20"/>
      <c r="F22" s="20"/>
      <c r="G22" s="25"/>
      <c r="H22" s="20"/>
    </row>
    <row r="23" spans="1:8" ht="15.75" thickBot="1">
      <c r="A23" s="19"/>
      <c r="B23" s="21"/>
      <c r="C23" s="21"/>
      <c r="D23" s="19"/>
      <c r="E23" s="20"/>
      <c r="F23" s="20"/>
      <c r="G23" s="25"/>
      <c r="H23" s="20"/>
    </row>
    <row r="24" spans="1:8" ht="15.75" thickBot="1">
      <c r="A24" s="19"/>
      <c r="B24" s="21"/>
      <c r="C24" s="21"/>
      <c r="D24" s="19"/>
      <c r="E24" s="20"/>
      <c r="F24" s="20"/>
      <c r="G24" s="25"/>
      <c r="H24" s="20"/>
    </row>
    <row r="25" spans="1:8" ht="15.75" thickBot="1">
      <c r="A25" s="19"/>
      <c r="B25" s="21"/>
      <c r="C25" s="21"/>
      <c r="D25" s="19"/>
      <c r="E25" s="20"/>
      <c r="F25" s="20"/>
      <c r="G25" s="25"/>
      <c r="H25" s="20"/>
    </row>
    <row r="26" spans="1:8" ht="15.75" thickBot="1">
      <c r="A26" s="19"/>
      <c r="B26" s="21"/>
      <c r="C26" s="21"/>
      <c r="D26" s="19"/>
      <c r="E26" s="20"/>
      <c r="F26" s="20"/>
      <c r="G26" s="25"/>
      <c r="H26" s="20"/>
    </row>
    <row r="27" spans="1:8" ht="15.75" thickBot="1">
      <c r="A27" s="19"/>
      <c r="B27" s="21"/>
      <c r="C27" s="21"/>
      <c r="D27" s="19"/>
      <c r="E27" s="20"/>
      <c r="F27" s="20"/>
      <c r="G27" s="25"/>
      <c r="H27" s="20"/>
    </row>
    <row r="28" spans="1:8" ht="15.75" thickBot="1">
      <c r="A28" s="19"/>
      <c r="B28" s="21"/>
      <c r="C28" s="21"/>
      <c r="D28" s="19"/>
      <c r="E28" s="20"/>
      <c r="F28" s="20"/>
      <c r="G28" s="25"/>
      <c r="H28" s="20"/>
    </row>
    <row r="29" spans="1:8" ht="15.75" thickBot="1">
      <c r="A29" s="19"/>
      <c r="B29" s="21"/>
      <c r="C29" s="21"/>
      <c r="D29" s="19"/>
      <c r="E29" s="20"/>
      <c r="F29" s="20"/>
      <c r="G29" s="25"/>
      <c r="H29" s="20"/>
    </row>
    <row r="30" spans="1:8" ht="15.75" thickBot="1">
      <c r="A30" s="19"/>
      <c r="B30" s="21"/>
      <c r="C30" s="21"/>
      <c r="D30" s="19"/>
      <c r="E30" s="20"/>
      <c r="F30" s="20"/>
      <c r="G30" s="25"/>
      <c r="H30" s="20"/>
    </row>
    <row r="31" spans="1:8" ht="15.75" thickBot="1">
      <c r="A31" s="19"/>
      <c r="B31" s="21"/>
      <c r="C31" s="21"/>
      <c r="D31" s="19"/>
      <c r="E31" s="20"/>
      <c r="F31" s="20"/>
      <c r="G31" s="25"/>
      <c r="H31" s="20"/>
    </row>
    <row r="32" spans="1:8" ht="15.75" thickBot="1">
      <c r="A32" s="19"/>
      <c r="B32" s="21"/>
      <c r="C32" s="21"/>
      <c r="D32" s="19"/>
      <c r="E32" s="20"/>
      <c r="F32" s="20"/>
      <c r="G32" s="25"/>
      <c r="H32" s="20"/>
    </row>
    <row r="33" spans="1:8" ht="15.75" thickBot="1">
      <c r="A33" s="19"/>
      <c r="B33" s="21"/>
      <c r="C33" s="21"/>
      <c r="D33" s="19"/>
      <c r="E33" s="20"/>
      <c r="F33" s="20"/>
      <c r="G33" s="25"/>
      <c r="H33" s="20"/>
    </row>
    <row r="34" spans="1:8" ht="15.75" thickBot="1">
      <c r="A34" s="19"/>
      <c r="B34" s="21"/>
      <c r="C34" s="21"/>
      <c r="D34" s="19"/>
      <c r="E34" s="20"/>
      <c r="F34" s="20"/>
      <c r="G34" s="25"/>
      <c r="H34" s="20"/>
    </row>
    <row r="35" spans="1:8" ht="15.75" thickBot="1">
      <c r="A35" s="19"/>
      <c r="B35" s="21"/>
      <c r="C35" s="21"/>
      <c r="D35" s="19"/>
      <c r="E35" s="20"/>
      <c r="F35" s="20"/>
      <c r="G35" s="25"/>
      <c r="H35" s="20"/>
    </row>
    <row r="36" spans="1:8" ht="15.75" thickBot="1">
      <c r="A36" s="19"/>
      <c r="B36" s="21"/>
      <c r="C36" s="21"/>
      <c r="D36" s="19"/>
      <c r="E36" s="20"/>
      <c r="F36" s="20"/>
      <c r="G36" s="25"/>
      <c r="H36" s="20"/>
    </row>
    <row r="37" spans="1:8" ht="15.75" thickBot="1">
      <c r="A37" s="19"/>
      <c r="B37" s="21"/>
      <c r="C37" s="21"/>
      <c r="D37" s="19"/>
      <c r="E37" s="20"/>
      <c r="F37" s="20"/>
      <c r="G37" s="25"/>
      <c r="H37" s="20"/>
    </row>
    <row r="38" spans="1:8" ht="15.75" thickBot="1">
      <c r="A38" s="19"/>
      <c r="B38" s="21"/>
      <c r="C38" s="21"/>
      <c r="D38" s="19"/>
      <c r="E38" s="20"/>
      <c r="F38" s="20"/>
      <c r="G38" s="25"/>
      <c r="H38" s="20"/>
    </row>
    <row r="39" spans="1:8" ht="15.75" thickBot="1">
      <c r="A39" s="19"/>
      <c r="B39" s="21"/>
      <c r="C39" s="21"/>
      <c r="D39" s="19"/>
      <c r="E39" s="20"/>
      <c r="F39" s="20"/>
      <c r="G39" s="25"/>
      <c r="H39" s="20"/>
    </row>
    <row r="40" spans="1:8" ht="15.75" thickBot="1">
      <c r="A40" s="19"/>
      <c r="B40" s="21"/>
      <c r="C40" s="21"/>
      <c r="D40" s="19"/>
      <c r="E40" s="20"/>
      <c r="F40" s="20"/>
      <c r="G40" s="25"/>
      <c r="H40" s="20"/>
    </row>
    <row r="41" spans="1:8" ht="15.75" thickBot="1">
      <c r="A41" s="19"/>
      <c r="B41" s="21"/>
      <c r="C41" s="21"/>
      <c r="D41" s="19"/>
      <c r="E41" s="20"/>
      <c r="F41" s="20"/>
      <c r="G41" s="25"/>
      <c r="H41" s="20"/>
    </row>
    <row r="42" spans="1:8" ht="15.75" thickBot="1">
      <c r="A42" s="19"/>
      <c r="B42" s="21"/>
      <c r="C42" s="21"/>
      <c r="D42" s="19"/>
      <c r="E42" s="20"/>
      <c r="F42" s="20"/>
      <c r="G42" s="25"/>
      <c r="H42" s="20"/>
    </row>
    <row r="43" spans="1:8" ht="15.75" thickBot="1">
      <c r="A43" s="19"/>
      <c r="B43" s="21"/>
      <c r="C43" s="21"/>
      <c r="D43" s="19"/>
      <c r="E43" s="20"/>
      <c r="F43" s="20"/>
      <c r="G43" s="25"/>
      <c r="H43" s="20"/>
    </row>
    <row r="44" spans="1:8" ht="15.75" thickBot="1">
      <c r="A44" s="19"/>
      <c r="B44" s="21"/>
      <c r="C44" s="21"/>
      <c r="D44" s="19"/>
      <c r="E44" s="20"/>
      <c r="F44" s="20"/>
      <c r="G44" s="25"/>
      <c r="H44" s="20"/>
    </row>
    <row r="45" spans="1:8" ht="15.75" thickBot="1">
      <c r="A45" s="19"/>
      <c r="B45" s="21"/>
      <c r="C45" s="21"/>
      <c r="D45" s="19"/>
      <c r="E45" s="20"/>
      <c r="F45" s="20"/>
      <c r="G45" s="25"/>
      <c r="H45" s="20"/>
    </row>
    <row r="46" spans="1:8" ht="15.75" thickBot="1">
      <c r="A46" s="19"/>
      <c r="B46" s="21"/>
      <c r="C46" s="21"/>
      <c r="D46" s="19"/>
      <c r="E46" s="20"/>
      <c r="F46" s="20"/>
      <c r="G46" s="25"/>
      <c r="H46" s="20"/>
    </row>
    <row r="47" spans="1:8" ht="15.75" thickBot="1">
      <c r="A47" s="19"/>
      <c r="B47" s="21"/>
      <c r="C47" s="21"/>
      <c r="D47" s="19"/>
      <c r="E47" s="20"/>
      <c r="F47" s="20"/>
      <c r="G47" s="25"/>
      <c r="H47" s="20"/>
    </row>
    <row r="48" spans="1:8" ht="15.75" thickBot="1">
      <c r="A48" s="19"/>
      <c r="B48" s="21"/>
      <c r="C48" s="21"/>
      <c r="D48" s="19"/>
      <c r="E48" s="20"/>
      <c r="F48" s="20"/>
      <c r="G48" s="25"/>
      <c r="H48" s="20"/>
    </row>
    <row r="49" spans="1:8" ht="15.75" thickBot="1">
      <c r="A49" s="19"/>
      <c r="B49" s="21"/>
      <c r="C49" s="21"/>
      <c r="D49" s="19"/>
      <c r="E49" s="20"/>
      <c r="F49" s="20"/>
      <c r="G49" s="25"/>
      <c r="H49" s="20"/>
    </row>
    <row r="50" spans="1:8" ht="15.75" thickBot="1">
      <c r="A50" s="19"/>
      <c r="B50" s="21"/>
      <c r="C50" s="21"/>
      <c r="D50" s="19"/>
      <c r="E50" s="20"/>
      <c r="F50" s="20"/>
      <c r="G50" s="25"/>
      <c r="H50" s="20"/>
    </row>
    <row r="51" spans="1:8" ht="15.75" thickBot="1">
      <c r="A51" s="19"/>
      <c r="B51" s="21"/>
      <c r="C51" s="21"/>
      <c r="D51" s="19"/>
      <c r="E51" s="20"/>
      <c r="F51" s="20"/>
      <c r="G51" s="25"/>
      <c r="H51" s="20"/>
    </row>
    <row r="52" spans="1:8" ht="15.75" thickBot="1">
      <c r="A52" s="19"/>
      <c r="B52" s="21"/>
      <c r="C52" s="21"/>
      <c r="D52" s="19"/>
      <c r="E52" s="20"/>
      <c r="F52" s="20"/>
      <c r="G52" s="25"/>
      <c r="H52" s="20"/>
    </row>
    <row r="53" spans="1:8" ht="15.75" thickBot="1">
      <c r="A53" s="19"/>
      <c r="B53" s="21"/>
      <c r="C53" s="21"/>
      <c r="D53" s="19"/>
      <c r="E53" s="20"/>
      <c r="F53" s="20"/>
      <c r="G53" s="25"/>
      <c r="H53" s="20"/>
    </row>
    <row r="54" spans="1:8" ht="15.75" thickBot="1">
      <c r="A54" s="19"/>
      <c r="B54" s="21"/>
      <c r="C54" s="21"/>
      <c r="D54" s="19"/>
      <c r="E54" s="20"/>
      <c r="F54" s="20"/>
      <c r="G54" s="25"/>
      <c r="H54" s="20"/>
    </row>
    <row r="55" spans="1:8" ht="15.75" thickBot="1">
      <c r="A55" s="19"/>
      <c r="B55" s="21"/>
      <c r="C55" s="21"/>
      <c r="D55" s="19"/>
      <c r="E55" s="20"/>
      <c r="F55" s="20"/>
      <c r="G55" s="25"/>
      <c r="H55" s="20"/>
    </row>
    <row r="56" spans="1:8" ht="15.75" thickBot="1">
      <c r="A56" s="19"/>
      <c r="B56" s="21"/>
      <c r="C56" s="21"/>
      <c r="D56" s="19"/>
      <c r="E56" s="20"/>
      <c r="F56" s="20"/>
      <c r="G56" s="25"/>
      <c r="H56" s="20"/>
    </row>
    <row r="57" spans="1:8" ht="15.75" thickBot="1">
      <c r="A57" s="19"/>
      <c r="B57" s="21"/>
      <c r="C57" s="21"/>
      <c r="D57" s="19"/>
      <c r="E57" s="20"/>
      <c r="F57" s="20"/>
      <c r="G57" s="25"/>
      <c r="H57" s="20"/>
    </row>
    <row r="58" spans="1:8" ht="15.75" thickBot="1">
      <c r="A58" s="19"/>
      <c r="B58" s="21"/>
      <c r="C58" s="21"/>
      <c r="D58" s="19"/>
      <c r="E58" s="20"/>
      <c r="F58" s="20"/>
      <c r="G58" s="25"/>
      <c r="H58" s="20"/>
    </row>
    <row r="59" spans="1:8" ht="15.75" thickBot="1">
      <c r="A59" s="19"/>
      <c r="B59" s="21"/>
      <c r="C59" s="21"/>
      <c r="D59" s="19"/>
      <c r="E59" s="20"/>
      <c r="F59" s="20"/>
      <c r="G59" s="25"/>
      <c r="H59" s="20"/>
    </row>
    <row r="60" spans="1:8" ht="15.75" thickBot="1">
      <c r="A60" s="19"/>
      <c r="B60" s="21"/>
      <c r="C60" s="21"/>
      <c r="D60" s="19"/>
      <c r="E60" s="20"/>
      <c r="F60" s="20"/>
      <c r="G60" s="25"/>
      <c r="H60" s="20"/>
    </row>
    <row r="61" spans="1:8" ht="15.75" thickBot="1">
      <c r="A61" s="19"/>
      <c r="B61" s="21"/>
      <c r="C61" s="21"/>
      <c r="D61" s="19"/>
      <c r="E61" s="20"/>
      <c r="F61" s="20"/>
      <c r="G61" s="25"/>
      <c r="H61" s="20"/>
    </row>
    <row r="62" spans="1:8" ht="15.75" thickBot="1">
      <c r="A62" s="19"/>
      <c r="B62" s="21"/>
      <c r="C62" s="21"/>
      <c r="D62" s="19"/>
      <c r="E62" s="20"/>
      <c r="F62" s="20"/>
      <c r="G62" s="25"/>
      <c r="H62" s="20"/>
    </row>
    <row r="63" spans="1:8" ht="15.75" thickBot="1">
      <c r="A63" s="19"/>
      <c r="B63" s="21"/>
      <c r="C63" s="21"/>
      <c r="D63" s="19"/>
      <c r="E63" s="20"/>
      <c r="F63" s="20"/>
      <c r="G63" s="25"/>
      <c r="H63" s="20"/>
    </row>
    <row r="64" spans="1:8" ht="15.75" thickBot="1">
      <c r="A64" s="19"/>
      <c r="B64" s="21"/>
      <c r="C64" s="21"/>
      <c r="D64" s="19"/>
      <c r="E64" s="20"/>
      <c r="F64" s="20"/>
      <c r="G64" s="25"/>
      <c r="H64" s="20"/>
    </row>
    <row r="65" spans="1:8" ht="15.75" thickBot="1">
      <c r="A65" s="19"/>
      <c r="B65" s="21"/>
      <c r="C65" s="21"/>
      <c r="D65" s="19"/>
      <c r="E65" s="20"/>
      <c r="F65" s="20"/>
      <c r="G65" s="25"/>
      <c r="H65" s="20"/>
    </row>
    <row r="66" spans="1:8" ht="15.75" thickBot="1">
      <c r="A66" s="19"/>
      <c r="B66" s="21"/>
      <c r="C66" s="21"/>
      <c r="D66" s="19"/>
      <c r="E66" s="20"/>
      <c r="F66" s="20"/>
      <c r="G66" s="25"/>
      <c r="H66" s="20"/>
    </row>
    <row r="67" spans="1:8" ht="15.75" thickBot="1">
      <c r="A67" s="19"/>
      <c r="B67" s="21"/>
      <c r="C67" s="21"/>
      <c r="D67" s="19"/>
      <c r="E67" s="20"/>
      <c r="F67" s="20"/>
      <c r="G67" s="25"/>
      <c r="H67" s="20"/>
    </row>
    <row r="68" spans="1:8" ht="15.75" thickBot="1">
      <c r="A68" s="19"/>
      <c r="B68" s="21"/>
      <c r="C68" s="21"/>
      <c r="D68" s="19"/>
      <c r="E68" s="20"/>
      <c r="F68" s="20"/>
      <c r="G68" s="25"/>
      <c r="H68" s="20"/>
    </row>
    <row r="69" spans="1:8" ht="15.75" thickBot="1">
      <c r="A69" s="19"/>
      <c r="B69" s="21"/>
      <c r="C69" s="21"/>
      <c r="D69" s="19"/>
      <c r="E69" s="20"/>
      <c r="F69" s="20"/>
      <c r="G69" s="25"/>
      <c r="H69" s="20"/>
    </row>
    <row r="70" spans="1:8" ht="15.75" thickBot="1">
      <c r="A70" s="19"/>
      <c r="B70" s="21"/>
      <c r="C70" s="21"/>
      <c r="D70" s="19"/>
      <c r="E70" s="20"/>
      <c r="F70" s="20"/>
      <c r="G70" s="25"/>
      <c r="H70" s="20"/>
    </row>
    <row r="71" spans="1:8" ht="15.75" thickBot="1">
      <c r="A71" s="19"/>
      <c r="B71" s="21"/>
      <c r="C71" s="21"/>
      <c r="D71" s="19"/>
      <c r="E71" s="20"/>
      <c r="F71" s="20"/>
      <c r="G71" s="25"/>
      <c r="H71" s="20"/>
    </row>
    <row r="72" spans="1:8" ht="15.75" thickBot="1">
      <c r="A72" s="19"/>
      <c r="B72" s="21"/>
      <c r="C72" s="21"/>
      <c r="D72" s="19"/>
      <c r="E72" s="20"/>
      <c r="F72" s="20"/>
      <c r="G72" s="25"/>
      <c r="H72" s="20"/>
    </row>
    <row r="73" spans="1:8" ht="15.75" thickBot="1">
      <c r="A73" s="19"/>
      <c r="B73" s="21"/>
      <c r="C73" s="21"/>
      <c r="D73" s="19"/>
      <c r="E73" s="20"/>
      <c r="F73" s="20"/>
      <c r="G73" s="25"/>
      <c r="H73" s="20"/>
    </row>
    <row r="74" spans="1:8" ht="15.75" thickBot="1">
      <c r="A74" s="19"/>
      <c r="B74" s="21"/>
      <c r="C74" s="21"/>
      <c r="D74" s="19"/>
      <c r="E74" s="20"/>
      <c r="F74" s="20"/>
      <c r="G74" s="25"/>
      <c r="H74" s="20"/>
    </row>
    <row r="75" spans="1:8" ht="15.75" thickBot="1">
      <c r="A75" s="19"/>
      <c r="B75" s="21"/>
      <c r="C75" s="21"/>
      <c r="D75" s="19"/>
      <c r="E75" s="20"/>
      <c r="F75" s="20"/>
      <c r="G75" s="25"/>
      <c r="H75" s="20"/>
    </row>
    <row r="76" spans="1:8" ht="15.75" thickBot="1">
      <c r="A76" s="19"/>
      <c r="B76" s="21"/>
      <c r="C76" s="21"/>
      <c r="D76" s="19"/>
      <c r="E76" s="20"/>
      <c r="F76" s="20"/>
      <c r="G76" s="25"/>
      <c r="H76" s="20"/>
    </row>
    <row r="77" spans="1:8" ht="15.75" thickBot="1">
      <c r="A77" s="19"/>
      <c r="B77" s="21"/>
      <c r="C77" s="21"/>
      <c r="D77" s="19"/>
      <c r="E77" s="20"/>
      <c r="F77" s="20"/>
      <c r="G77" s="25"/>
      <c r="H77" s="20"/>
    </row>
    <row r="78" spans="1:8" ht="15.75" thickBot="1">
      <c r="A78" s="19"/>
      <c r="B78" s="21"/>
      <c r="C78" s="21"/>
      <c r="D78" s="19"/>
      <c r="E78" s="20"/>
      <c r="F78" s="20"/>
      <c r="G78" s="25"/>
      <c r="H78" s="20"/>
    </row>
    <row r="79" spans="1:8" ht="15.75" thickBot="1">
      <c r="A79" s="19"/>
      <c r="B79" s="21"/>
      <c r="C79" s="21"/>
      <c r="D79" s="19"/>
      <c r="E79" s="20"/>
      <c r="F79" s="20"/>
      <c r="G79" s="25"/>
      <c r="H79" s="20"/>
    </row>
    <row r="80" spans="1:8" ht="15.75" thickBot="1">
      <c r="A80" s="19"/>
      <c r="B80" s="21"/>
      <c r="C80" s="21"/>
      <c r="D80" s="19"/>
      <c r="E80" s="20"/>
      <c r="F80" s="20"/>
      <c r="G80" s="25"/>
      <c r="H80" s="20"/>
    </row>
    <row r="81" spans="1:8" ht="15.75" thickBot="1">
      <c r="A81" s="19"/>
      <c r="B81" s="21"/>
      <c r="C81" s="21"/>
      <c r="D81" s="19"/>
      <c r="E81" s="20"/>
      <c r="F81" s="20"/>
      <c r="G81" s="25"/>
      <c r="H81" s="20"/>
    </row>
    <row r="82" spans="1:8" ht="15.75" thickBot="1">
      <c r="A82" s="19"/>
      <c r="B82" s="21"/>
      <c r="C82" s="21"/>
      <c r="D82" s="19"/>
      <c r="E82" s="20"/>
      <c r="F82" s="20"/>
      <c r="G82" s="25"/>
      <c r="H82" s="20"/>
    </row>
    <row r="83" spans="1:8" ht="15.75" thickBot="1">
      <c r="A83" s="19"/>
      <c r="B83" s="21"/>
      <c r="C83" s="21"/>
      <c r="D83" s="19"/>
      <c r="E83" s="20"/>
      <c r="F83" s="20"/>
      <c r="G83" s="25"/>
      <c r="H83" s="20"/>
    </row>
    <row r="84" spans="1:8" ht="15.75" thickBot="1">
      <c r="A84" s="19"/>
      <c r="B84" s="21"/>
      <c r="C84" s="21"/>
      <c r="D84" s="19"/>
      <c r="E84" s="20"/>
      <c r="F84" s="20"/>
      <c r="G84" s="25"/>
      <c r="H84" s="20"/>
    </row>
    <row r="85" spans="1:8" ht="15.75" thickBot="1">
      <c r="A85" s="19"/>
      <c r="B85" s="21"/>
      <c r="C85" s="21"/>
      <c r="D85" s="19"/>
      <c r="E85" s="20"/>
      <c r="F85" s="20"/>
      <c r="G85" s="25"/>
      <c r="H85" s="20"/>
    </row>
    <row r="86" spans="1:8" ht="15.75" thickBot="1">
      <c r="A86" s="19"/>
      <c r="B86" s="21"/>
      <c r="C86" s="21"/>
      <c r="D86" s="19"/>
      <c r="E86" s="20"/>
      <c r="F86" s="20"/>
      <c r="G86" s="25"/>
      <c r="H86" s="20"/>
    </row>
    <row r="87" ht="15.75" thickBot="1">
      <c r="H87" s="20"/>
    </row>
    <row r="88" ht="15.75" thickBot="1">
      <c r="H88" s="20"/>
    </row>
    <row r="89" ht="15.75" thickBot="1">
      <c r="H89" s="20"/>
    </row>
    <row r="90" ht="15.75" thickBot="1">
      <c r="H90" s="20"/>
    </row>
    <row r="91" ht="15.75" thickBot="1">
      <c r="H91" s="20"/>
    </row>
    <row r="92" ht="15.75" thickBot="1">
      <c r="H92" s="20"/>
    </row>
    <row r="93" ht="15.75" thickBot="1">
      <c r="H93" s="20"/>
    </row>
    <row r="94" ht="15.75" thickBot="1">
      <c r="H94" s="20"/>
    </row>
    <row r="95" ht="15.75" thickBot="1">
      <c r="H95" s="20"/>
    </row>
    <row r="96" ht="15.75" thickBot="1">
      <c r="H96" s="20"/>
    </row>
    <row r="97" ht="15.75" thickBot="1">
      <c r="H97" s="20"/>
    </row>
    <row r="98" ht="15.75" thickBot="1">
      <c r="H98" s="20"/>
    </row>
    <row r="99" ht="15.75" thickBot="1">
      <c r="H99" s="20"/>
    </row>
    <row r="100" ht="15.75" thickBot="1">
      <c r="H100" s="20"/>
    </row>
    <row r="101" ht="15.75" thickBot="1">
      <c r="H101" s="20"/>
    </row>
    <row r="102" ht="15.75" thickBot="1">
      <c r="H102" s="20"/>
    </row>
    <row r="103" ht="15.75" thickBot="1">
      <c r="H103" s="20"/>
    </row>
    <row r="104" ht="15.75" thickBot="1">
      <c r="H104" s="20"/>
    </row>
    <row r="105" ht="15.75" thickBot="1">
      <c r="H105" s="20"/>
    </row>
    <row r="106" ht="15.75" thickBot="1">
      <c r="H106" s="20"/>
    </row>
    <row r="107" ht="15.75" thickBot="1">
      <c r="H107" s="20"/>
    </row>
    <row r="108" ht="15.75" thickBot="1">
      <c r="H108" s="20"/>
    </row>
    <row r="109" ht="15.75" thickBot="1">
      <c r="H109" s="20"/>
    </row>
    <row r="110" ht="15.75" thickBot="1">
      <c r="H110" s="20"/>
    </row>
    <row r="111" ht="15.75" thickBot="1">
      <c r="H111" s="20"/>
    </row>
    <row r="112" ht="15.75" thickBot="1">
      <c r="H112" s="20"/>
    </row>
    <row r="113" ht="15.75" thickBot="1">
      <c r="H113" s="20"/>
    </row>
    <row r="114" ht="15.75" thickBot="1">
      <c r="H114" s="20"/>
    </row>
    <row r="115" ht="15.75" thickBot="1">
      <c r="H115" s="20"/>
    </row>
    <row r="116" ht="15.75" thickBot="1">
      <c r="H116" s="20"/>
    </row>
    <row r="117" ht="15.75" thickBot="1">
      <c r="H117" s="20"/>
    </row>
    <row r="118" ht="15.75" thickBot="1">
      <c r="H118" s="20"/>
    </row>
    <row r="119" ht="15.75" thickBot="1">
      <c r="H119" s="20"/>
    </row>
    <row r="120" ht="15.75" thickBot="1">
      <c r="H120" s="20"/>
    </row>
    <row r="121" ht="15.75" thickBot="1">
      <c r="H121" s="20"/>
    </row>
    <row r="122" ht="15.75" thickBot="1">
      <c r="H122" s="20"/>
    </row>
    <row r="123" ht="15.75" thickBot="1">
      <c r="H123" s="20"/>
    </row>
    <row r="124" ht="15.75" thickBot="1">
      <c r="H124" s="20"/>
    </row>
    <row r="125" ht="15.75" thickBot="1">
      <c r="H125" s="20"/>
    </row>
    <row r="126" ht="15.75" thickBot="1">
      <c r="H126" s="20"/>
    </row>
    <row r="127" ht="15.75" thickBot="1">
      <c r="H127" s="20"/>
    </row>
    <row r="128" ht="15.75" thickBot="1">
      <c r="H128" s="20"/>
    </row>
    <row r="129" ht="15.75" thickBot="1">
      <c r="H129" s="20"/>
    </row>
    <row r="130" ht="15.75" thickBot="1">
      <c r="H130" s="20"/>
    </row>
    <row r="131" ht="15.75" thickBot="1">
      <c r="H131" s="20"/>
    </row>
    <row r="132" ht="15.75" thickBot="1">
      <c r="H132" s="20"/>
    </row>
    <row r="133" ht="15.75" thickBot="1">
      <c r="H133" s="20"/>
    </row>
    <row r="134" ht="15.75" thickBot="1">
      <c r="H134" s="20"/>
    </row>
    <row r="135" ht="15.75" thickBot="1">
      <c r="H135" s="20"/>
    </row>
    <row r="136" ht="15.75" thickBot="1">
      <c r="H136" s="20"/>
    </row>
    <row r="137" ht="15.75" thickBot="1">
      <c r="H137" s="20"/>
    </row>
    <row r="138" ht="15.75" thickBot="1">
      <c r="H138" s="20"/>
    </row>
    <row r="139" ht="15.75" thickBot="1">
      <c r="H139" s="20"/>
    </row>
    <row r="140" ht="15.75" thickBot="1">
      <c r="H140" s="20"/>
    </row>
    <row r="141" ht="15.75" thickBot="1">
      <c r="H141" s="20"/>
    </row>
    <row r="142" ht="15.75" thickBot="1">
      <c r="H142" s="20"/>
    </row>
    <row r="143" ht="15.75" thickBot="1">
      <c r="H143" s="20"/>
    </row>
    <row r="144" ht="15.75" thickBot="1">
      <c r="H144" s="20"/>
    </row>
    <row r="145" ht="15.75" thickBot="1">
      <c r="H145" s="20"/>
    </row>
    <row r="146" ht="15.75" thickBot="1">
      <c r="H146" s="20"/>
    </row>
    <row r="147" ht="15.75" thickBot="1">
      <c r="H147" s="20"/>
    </row>
    <row r="148" ht="15.75" thickBot="1">
      <c r="H148" s="20"/>
    </row>
    <row r="149" ht="15.75" thickBot="1">
      <c r="H149" s="20"/>
    </row>
    <row r="150" ht="15.75" thickBot="1">
      <c r="H150" s="20"/>
    </row>
    <row r="151" ht="15.75" thickBot="1">
      <c r="H151" s="20"/>
    </row>
    <row r="152" ht="15.75" thickBot="1">
      <c r="H152" s="20"/>
    </row>
    <row r="153" ht="15.75" thickBot="1">
      <c r="H153" s="20"/>
    </row>
    <row r="154" ht="15.75" thickBot="1">
      <c r="H154" s="20"/>
    </row>
    <row r="155" ht="15.75" thickBot="1">
      <c r="H155" s="20"/>
    </row>
    <row r="156" ht="15.75" thickBot="1">
      <c r="H156" s="20"/>
    </row>
    <row r="157" ht="15.75" thickBot="1">
      <c r="H157" s="20"/>
    </row>
    <row r="158" ht="15.75" thickBot="1">
      <c r="H158" s="20"/>
    </row>
    <row r="159" ht="15.75" thickBot="1">
      <c r="H159" s="20"/>
    </row>
    <row r="160" ht="15.75" thickBot="1">
      <c r="H160" s="20"/>
    </row>
    <row r="161" ht="15.75" thickBot="1">
      <c r="H161" s="20"/>
    </row>
    <row r="162" ht="15.75" thickBot="1">
      <c r="H162" s="20"/>
    </row>
    <row r="163" ht="15.75" thickBot="1">
      <c r="H163" s="20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6" sqref="C6:G19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12.140625" style="5" bestFit="1" customWidth="1"/>
    <col min="5" max="5" width="15.00390625" style="5" bestFit="1" customWidth="1"/>
    <col min="6" max="6" width="10.421875" style="5" bestFit="1" customWidth="1"/>
    <col min="7" max="7" width="16.00390625" style="5" bestFit="1" customWidth="1"/>
    <col min="8" max="16384" width="8.8515625" style="5" customWidth="1"/>
  </cols>
  <sheetData>
    <row r="1" spans="1:7" ht="32.25" customHeight="1">
      <c r="A1" s="116" t="s">
        <v>152</v>
      </c>
      <c r="B1" s="1"/>
      <c r="C1" s="2"/>
      <c r="D1" s="2"/>
      <c r="E1" s="1"/>
      <c r="F1" s="1"/>
      <c r="G1" s="2"/>
    </row>
    <row r="2" spans="1:7" ht="18.75" customHeight="1">
      <c r="A2" s="6" t="s">
        <v>40</v>
      </c>
      <c r="B2" s="7"/>
      <c r="C2" s="9"/>
      <c r="D2" s="101">
        <f>'Receivables Assigned'!B2</f>
        <v>43404</v>
      </c>
      <c r="E2" s="32"/>
      <c r="F2" s="32"/>
      <c r="G2" s="9"/>
    </row>
    <row r="4" spans="2:3" ht="18.75">
      <c r="B4" s="33" t="s">
        <v>12</v>
      </c>
      <c r="C4" s="33"/>
    </row>
    <row r="5" ht="5.25" customHeight="1">
      <c r="B5" s="34"/>
    </row>
    <row r="6" spans="2:7" s="18" customFormat="1" ht="42.75">
      <c r="B6" s="35" t="s">
        <v>32</v>
      </c>
      <c r="C6" s="127">
        <f>SUM('State Penalty Payments'!F6:F12)</f>
        <v>8998692.850000001</v>
      </c>
      <c r="D6" s="128"/>
      <c r="E6" s="128"/>
      <c r="F6" s="128"/>
      <c r="G6" s="128"/>
    </row>
    <row r="7" spans="2:7" ht="15">
      <c r="B7" s="36"/>
      <c r="C7" s="129"/>
      <c r="D7" s="129"/>
      <c r="E7" s="129"/>
      <c r="F7" s="129"/>
      <c r="G7" s="129"/>
    </row>
    <row r="8" spans="2:7" ht="28.5">
      <c r="B8" s="35" t="s">
        <v>36</v>
      </c>
      <c r="C8" s="127">
        <f>70225294.56+C6</f>
        <v>79223987.41</v>
      </c>
      <c r="D8" s="129"/>
      <c r="E8" s="129"/>
      <c r="F8" s="129"/>
      <c r="G8" s="129"/>
    </row>
    <row r="9" spans="2:7" s="37" customFormat="1" ht="15">
      <c r="B9" s="38"/>
      <c r="C9" s="39"/>
      <c r="D9" s="130"/>
      <c r="E9" s="130"/>
      <c r="F9" s="130"/>
      <c r="G9" s="130"/>
    </row>
    <row r="10" spans="2:7" ht="28.5">
      <c r="B10" s="35" t="s">
        <v>33</v>
      </c>
      <c r="C10" s="97">
        <f>17979506.42-C6</f>
        <v>8980813.57</v>
      </c>
      <c r="D10" s="129"/>
      <c r="E10" s="129"/>
      <c r="F10" s="129"/>
      <c r="G10" s="129"/>
    </row>
    <row r="11" spans="2:7" s="37" customFormat="1" ht="15">
      <c r="B11" s="38"/>
      <c r="C11" s="39"/>
      <c r="D11" s="130"/>
      <c r="E11" s="130"/>
      <c r="F11" s="130"/>
      <c r="G11" s="130"/>
    </row>
    <row r="12" spans="2:7" s="18" customFormat="1" ht="42.75">
      <c r="B12" s="35" t="s">
        <v>34</v>
      </c>
      <c r="C12" s="98">
        <v>1</v>
      </c>
      <c r="D12" s="128"/>
      <c r="E12" s="128"/>
      <c r="F12" s="128"/>
      <c r="G12" s="128"/>
    </row>
    <row r="13" spans="2:7" ht="15">
      <c r="B13" s="36"/>
      <c r="C13" s="129"/>
      <c r="D13" s="129"/>
      <c r="E13" s="129"/>
      <c r="F13" s="129"/>
      <c r="G13" s="129"/>
    </row>
    <row r="14" spans="2:7" s="18" customFormat="1" ht="32.25" customHeight="1">
      <c r="B14" s="35" t="s">
        <v>35</v>
      </c>
      <c r="C14" s="98">
        <v>1</v>
      </c>
      <c r="D14" s="128"/>
      <c r="E14" s="128"/>
      <c r="F14" s="128"/>
      <c r="G14" s="128"/>
    </row>
    <row r="15" spans="2:7" ht="15">
      <c r="B15" s="36"/>
      <c r="C15" s="129"/>
      <c r="D15" s="131"/>
      <c r="E15" s="131"/>
      <c r="F15" s="131"/>
      <c r="G15" s="131"/>
    </row>
    <row r="16" spans="2:7" s="18" customFormat="1" ht="32.25" customHeight="1">
      <c r="B16" s="35" t="s">
        <v>31</v>
      </c>
      <c r="C16" s="127">
        <f>SUM('Invoice outstanding'!F:F)</f>
        <v>56030535.35999993</v>
      </c>
      <c r="D16" s="128"/>
      <c r="E16" s="128"/>
      <c r="F16" s="128"/>
      <c r="G16" s="128"/>
    </row>
    <row r="17" spans="3:7" ht="15">
      <c r="C17" s="129"/>
      <c r="D17" s="132" t="s">
        <v>10</v>
      </c>
      <c r="E17" s="132"/>
      <c r="F17" s="132" t="s">
        <v>37</v>
      </c>
      <c r="G17" s="132"/>
    </row>
    <row r="18" spans="3:7" ht="15">
      <c r="C18" s="129"/>
      <c r="D18" s="131" t="s">
        <v>38</v>
      </c>
      <c r="E18" s="131" t="s">
        <v>39</v>
      </c>
      <c r="F18" s="131" t="s">
        <v>38</v>
      </c>
      <c r="G18" s="131" t="s">
        <v>39</v>
      </c>
    </row>
    <row r="19" spans="2:7" ht="28.5">
      <c r="B19" s="35" t="s">
        <v>1</v>
      </c>
      <c r="C19" s="127">
        <f>568916584+(SUM('Receivables Assigned'!K6))</f>
        <v>568919164</v>
      </c>
      <c r="D19" s="98">
        <f>8315-F19</f>
        <v>507</v>
      </c>
      <c r="E19" s="127">
        <f>33457395.51+2580</f>
        <v>33459975.51</v>
      </c>
      <c r="F19" s="98">
        <v>7808</v>
      </c>
      <c r="G19" s="127">
        <f>C19-E19</f>
        <v>535459188.49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16384" width="8.8515625" style="5" customWidth="1"/>
  </cols>
  <sheetData>
    <row r="1" spans="1:7" ht="32.25" customHeight="1" thickBot="1">
      <c r="A1" s="116" t="s">
        <v>152</v>
      </c>
      <c r="B1" s="42"/>
      <c r="C1" s="40"/>
      <c r="D1" s="41"/>
      <c r="E1" s="42"/>
      <c r="F1" s="42"/>
      <c r="G1" s="43"/>
    </row>
    <row r="2" spans="1:7" ht="18.75" customHeight="1">
      <c r="A2" s="6" t="s">
        <v>40</v>
      </c>
      <c r="B2" s="7"/>
      <c r="C2" s="9"/>
      <c r="D2" s="115">
        <f>'Receivables Assigned'!B2</f>
        <v>43404</v>
      </c>
      <c r="E2" s="115"/>
      <c r="F2" s="115"/>
      <c r="G2" s="9"/>
    </row>
    <row r="3" spans="1:7" s="18" customFormat="1" ht="15">
      <c r="A3" s="5"/>
      <c r="B3" s="5"/>
      <c r="C3" s="5"/>
      <c r="D3" s="5"/>
      <c r="E3" s="5"/>
      <c r="F3" s="5"/>
      <c r="G3" s="5"/>
    </row>
    <row r="4" spans="1:7" s="18" customFormat="1" ht="18.75">
      <c r="A4" s="5"/>
      <c r="B4" s="44" t="s">
        <v>13</v>
      </c>
      <c r="C4" s="5"/>
      <c r="D4" s="5"/>
      <c r="E4" s="5"/>
      <c r="F4" s="5"/>
      <c r="G4" s="5"/>
    </row>
    <row r="5" spans="1:7" s="18" customFormat="1" ht="4.5" customHeight="1">
      <c r="A5" s="5"/>
      <c r="B5" s="5"/>
      <c r="C5" s="5"/>
      <c r="D5" s="5"/>
      <c r="E5" s="5"/>
      <c r="F5" s="5"/>
      <c r="G5" s="5"/>
    </row>
    <row r="6" spans="2:3" s="18" customFormat="1" ht="32.25" customHeight="1">
      <c r="B6" s="35" t="s">
        <v>2</v>
      </c>
      <c r="C6" s="45">
        <v>10</v>
      </c>
    </row>
    <row r="7" spans="1:7" ht="15">
      <c r="A7" s="18"/>
      <c r="B7" s="38"/>
      <c r="C7" s="46"/>
      <c r="D7" s="18"/>
      <c r="E7" s="18"/>
      <c r="F7" s="18"/>
      <c r="G7" s="18"/>
    </row>
    <row r="8" spans="2:4" s="18" customFormat="1" ht="32.25" customHeight="1">
      <c r="B8" s="35" t="s">
        <v>7</v>
      </c>
      <c r="C8" s="45">
        <v>20</v>
      </c>
      <c r="D8" s="17"/>
    </row>
    <row r="9" spans="1:7" s="18" customFormat="1" ht="15">
      <c r="A9" s="5"/>
      <c r="B9" s="36"/>
      <c r="C9" s="5"/>
      <c r="D9" s="5"/>
      <c r="E9" s="5"/>
      <c r="F9" s="5"/>
      <c r="G9" s="5"/>
    </row>
    <row r="10" spans="2:3" s="18" customFormat="1" ht="32.25" customHeight="1">
      <c r="B10" s="35" t="s">
        <v>3</v>
      </c>
      <c r="C10" s="45">
        <v>50</v>
      </c>
    </row>
    <row r="11" spans="1:7" ht="15">
      <c r="A11" s="18"/>
      <c r="B11" s="38"/>
      <c r="C11" s="46"/>
      <c r="D11" s="18"/>
      <c r="E11" s="18"/>
      <c r="F11" s="18"/>
      <c r="G11" s="18"/>
    </row>
    <row r="12" spans="2:3" s="18" customFormat="1" ht="32.25" customHeight="1">
      <c r="B12" s="35" t="s">
        <v>8</v>
      </c>
      <c r="C12" s="45">
        <v>0</v>
      </c>
    </row>
    <row r="13" ht="15">
      <c r="B13" s="36"/>
    </row>
    <row r="14" spans="2:7" s="18" customFormat="1" ht="32.25" customHeight="1">
      <c r="B14" s="35" t="s">
        <v>4</v>
      </c>
      <c r="C14" s="45">
        <v>0</v>
      </c>
      <c r="F14" s="36"/>
      <c r="G14" s="5"/>
    </row>
    <row r="15" ht="15">
      <c r="B15" s="36"/>
    </row>
    <row r="16" spans="2:4" s="18" customFormat="1" ht="32.25" customHeight="1">
      <c r="B16" s="35" t="s">
        <v>5</v>
      </c>
      <c r="C16" s="45">
        <v>1</v>
      </c>
      <c r="D16" s="17"/>
    </row>
    <row r="18" spans="1:7" ht="28.5">
      <c r="A18" s="18"/>
      <c r="B18" s="35" t="s">
        <v>6</v>
      </c>
      <c r="C18" s="45">
        <v>0</v>
      </c>
      <c r="D18" s="17"/>
      <c r="E18" s="18"/>
      <c r="F18" s="18"/>
      <c r="G18" s="18"/>
    </row>
    <row r="20" spans="2:3" ht="15">
      <c r="B20" s="47"/>
      <c r="C20" s="47"/>
    </row>
    <row r="23" ht="15">
      <c r="B23" s="48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2018-11-14T23:13:24Z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